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ВО характеристики" sheetId="4" r:id="rId4"/>
    <sheet name="ВО инвестиции" sheetId="5" r:id="rId5"/>
    <sheet name="ВО показатели" sheetId="6" r:id="rId6"/>
    <sheet name="ВО показатели (2)" sheetId="7" r:id="rId7"/>
    <sheet name="Ссылки на публикацию 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ctivity" localSheetId="7">'[2]Титульный'!$F$20</definedName>
    <definedName name="activity">'Титульный'!$G$27</definedName>
    <definedName name="activity_zag">'Титульный'!$E$27</definedName>
    <definedName name="add_event">'ВО инвестиции'!$B$21:$B$58</definedName>
    <definedName name="add_HYPERLINK_range">'et_union'!$16:$16</definedName>
    <definedName name="add_index">'ВО инвестиции'!$4:$5</definedName>
    <definedName name="add_INDEX_2_range">'et_union'!$9:$12</definedName>
    <definedName name="add_INDEX_range">'et_union'!$4:$4</definedName>
    <definedName name="add_inv_block">'ВО инвестиции'!$F$57</definedName>
    <definedName name="add_MO_range">'et_union'!$22:$22</definedName>
    <definedName name="add_MR_range">'et_union'!$22:$23</definedName>
    <definedName name="add_source_of_funding">'ВО инвестиции'!$2:$2</definedName>
    <definedName name="add_source_of_funding_block">'ВО инвестиции'!$7:$14</definedName>
    <definedName name="add_STR1_range">'et_union'!$4:$4</definedName>
    <definedName name="addHypEvent">'ВО инвестиции'!$I$21</definedName>
    <definedName name="checkBC_1">'ВО инвестиции'!$F$28:$G$57</definedName>
    <definedName name="checkBC_2" localSheetId="7">'Ссылки на публикацию '!$G$15:$K$15</definedName>
    <definedName name="checkBC_2">'ВО показатели'!$F$37:$F$38</definedName>
    <definedName name="checkBC_3">'ВО показатели (2)'!$F$14:$G$43</definedName>
    <definedName name="checkBC_4" localSheetId="7">#REF!</definedName>
    <definedName name="checkBC_4">#REF!</definedName>
    <definedName name="checkEtcBC_1">'ВО инвестиции'!$H$23:$J$57</definedName>
    <definedName name="checkEtcBC_2" localSheetId="7">'Ссылки на публикацию '!$F$16:$K$17</definedName>
    <definedName name="checkEtcBC_2">'ВО показатели'!$H$14:$H$55</definedName>
    <definedName name="checkEtcBC_3">'ВО показатели (2)'!$H$14:$I$43</definedName>
    <definedName name="checkEtcBC_4">#REF!</definedName>
    <definedName name="checkEtcBC_5">'ВО характеристики'!$G$14:$G$32</definedName>
    <definedName name="checkEtcBC_6">#REF!</definedName>
    <definedName name="codeTemplate" localSheetId="7">'[3]Инструкция'!$J$2</definedName>
    <definedName name="codeTemplate">'[4]Инструкция'!$J$2</definedName>
    <definedName name="codeTemplates" localSheetId="7">'[1]Инструкция'!$J$2</definedName>
    <definedName name="codeTemplates">'Инструкция'!$J$2</definedName>
    <definedName name="Consecutive_number" localSheetId="7">'Ссылки на публикацию '!$E$12</definedName>
    <definedName name="Consecutive_number">#REF!</definedName>
    <definedName name="Date_of_posting_inf" localSheetId="7">'Ссылки на публикацию '!$H$12</definedName>
    <definedName name="Date_of_posting_inf">#REF!</definedName>
    <definedName name="Date_of_publication" localSheetId="7">'Ссылки на публикацию '!$J$12</definedName>
    <definedName name="Date_of_publication">#REF!</definedName>
    <definedName name="DAY">'TEHSHEET'!$G$2:$G$32</definedName>
    <definedName name="deleteNotForExceptions">'et_union'!$H$16</definedName>
    <definedName name="description_SKI" localSheetId="7">'[5]Титульный'!#REF!</definedName>
    <definedName name="description_SKI">'Титульный'!$G$36</definedName>
    <definedName name="details_of_org" localSheetId="7">'[6]Титульный'!$G$47:$G$48,'[6]Титульный'!$G$51:$G$52,'[6]Титульный'!$G$55:$G$56,'[6]Титульный'!$G$59:$G$62</definedName>
    <definedName name="details_of_org">'Титульный'!$G$47:$G$48,'Титульный'!$G$51:$G$52,'Титульный'!$G$55:$G$56,'Титульный'!$G$59:$G$62</definedName>
    <definedName name="fil" localSheetId="7">'[1]Титульный'!$G$22</definedName>
    <definedName name="fil">'Титульный'!$G$22</definedName>
    <definedName name="fil_flag">'Титульный'!$G$16</definedName>
    <definedName name="god" localSheetId="7">'[1]Титульный'!$G$13</definedName>
    <definedName name="god">'Титульный'!$G$14</definedName>
    <definedName name="hyp_list_sheet_comm">'Комментарии'!$D$7</definedName>
    <definedName name="hyp_list_sheet_pub">#REF!</definedName>
    <definedName name="hyp_record_etc" localSheetId="7">#REF!</definedName>
    <definedName name="hyp_record_etc">#REF!</definedName>
    <definedName name="hyp_record_ipr" localSheetId="7">#REF!</definedName>
    <definedName name="hyp_record_ipr">#REF!</definedName>
    <definedName name="HypAll" localSheetId="7">#REF!</definedName>
    <definedName name="HypAll">#REF!</definedName>
    <definedName name="HypNotOrg" localSheetId="7">#REF!</definedName>
    <definedName name="HypNotOrg">#REF!</definedName>
    <definedName name="IndicationPublication" localSheetId="7">'Ссылки на публикацию '!$E$10</definedName>
    <definedName name="IndicationPublication">#REF!</definedName>
    <definedName name="inn" localSheetId="7">'[1]Титульный'!$G$24</definedName>
    <definedName name="inn">'Титульный'!$G$24</definedName>
    <definedName name="inn_zag">'Титульный'!$E$24</definedName>
    <definedName name="inv_ch5_6" localSheetId="7">'[2]ВО инвестиции'!$H$3,'[2]ВО инвестиции'!$H$19:$H$20,'[2]ВО инвестиции'!$H$22:$H$23</definedName>
    <definedName name="inv_ch5_6">'[2]ВО инвестиции'!$H$3,'[2]ВО инвестиции'!$H$19:$H$20,'[2]ВО инвестиции'!$H$22:$H$23</definedName>
    <definedName name="inv_ch5_6_8" localSheetId="7">'[6]ВО инвестиции'!$H$2,'[6]ВО инвестиции'!$H$28:$H$30,'[6]ВО инвестиции'!$H$32:$H$34,'[6]ВО инвестиции'!$H$7:$H$14,'[6]ВО инвестиции'!$H$48:$H$57</definedName>
    <definedName name="inv_ch5_6_8">'ВО инвестиции'!$H$2,'ВО инвестиции'!$H$28:$H$30,'ВО инвестиции'!$H$32:$H$34,'ВО инвестиции'!$H$7:$H$14,'ВО инвестиции'!$H$48:$H$57</definedName>
    <definedName name="invest_flag">'Титульный'!$G$33</definedName>
    <definedName name="invest_flag_is" localSheetId="7">'[6]ВО инвестиции'!$B$2,'[6]ВО инвестиции'!$F$2:$J$2,'[6]ВО инвестиции'!$F$7:$J$14,'[6]ВО инвестиции'!$B$7:$B$14,'[6]ВО инвестиции'!$B$23:$B$34,'[6]ВО инвестиции'!$B$48:$B$57,'[6]ВО инвестиции'!$F$23:$J$34,'[6]ВО инвестиции'!$F$48:$J$57</definedName>
    <definedName name="invest_flag_is">'ВО инвестиции'!$B$2,'ВО инвестиции'!$F$2:$J$2,'ВО инвестиции'!$F$7:$J$14,'ВО инвестиции'!$B$7:$B$14,'ВО инвестиции'!$B$23:$B$34,'ВО инвестиции'!$B$48:$B$57,'ВО инвестиции'!$F$23:$J$34,'ВО инвестиции'!$F$48:$J$57</definedName>
    <definedName name="ipr_help">#REF!</definedName>
    <definedName name="is_two_part_tariff_no">'[7]ВО цены'!$P$15:$P$16,'[7]ВО цены'!$M$15:$M$16,'[7]ВО цены'!$J$15:$J$16,'[7]ВО цены'!$G$15:$G$16</definedName>
    <definedName name="is_two_part_tariff_no_eu">'[7]et_union'!$G$25,'[7]et_union'!$J$25,'[7]et_union'!$M$25,'[7]et_union'!$P$25</definedName>
    <definedName name="is_two_part_tariff_yes">'[7]ВО цены'!$H$15:$I$16,'[7]ВО цены'!$K$15:$L$16,'[7]ВО цены'!$N$15:$O$16,'[7]ВО цены'!$Q$15:$R$16</definedName>
    <definedName name="is_two_part_tariff_yes_eu">'[7]et_union'!$H$25:$I$25,'[7]et_union'!$K$25:$L$25,'[7]et_union'!$N$25:$O$25,'[7]et_union'!$Q$25:$R$25</definedName>
    <definedName name="kind_of_activity" localSheetId="7">'[2]TEHSHEET'!$I$2:$I$4</definedName>
    <definedName name="kind_of_activity">'TEHSHEET'!$I$2:$I$4</definedName>
    <definedName name="kind_of_fuels">'[4]TEHSHEET'!$K$2:$K$29</definedName>
    <definedName name="kind_of_NDS" localSheetId="7">'[6]TEHSHEET'!$K$2:$K$4</definedName>
    <definedName name="kind_of_NDS">'TEHSHEET'!$K$2:$K$4</definedName>
    <definedName name="kind_of_purchase_method" localSheetId="7">'[6]TEHSHEET'!$M$2:$M$4</definedName>
    <definedName name="kind_of_purchase_method">'TEHSHEET'!$M$2:$M$4</definedName>
    <definedName name="kpp" localSheetId="7">'[1]Титульный'!$G$25</definedName>
    <definedName name="kpp">'Титульный'!$G$25</definedName>
    <definedName name="kpp_zag">'Титульный'!$E$25</definedName>
    <definedName name="kvartal" localSheetId="7">'[1]TEHSHEET'!$B$2:$B$5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'REESTR_MO'!$A$2:$C$26</definedName>
    <definedName name="LIST_ORG_HOT_VS">'REESTR_ORG'!$B$2:$E$506</definedName>
    <definedName name="LIST_ORG_VO">'REESTR_ORG'!$A$2:$H$53</definedName>
    <definedName name="logic" localSheetId="7">'[1]TEHSHEET'!$A$2:$A$3</definedName>
    <definedName name="logic">'TEHSHEET'!$A$2:$A$3</definedName>
    <definedName name="mo" localSheetId="7">'[2]Титульный'!$G$25</definedName>
    <definedName name="mo">'[2]Титульный'!$G$25</definedName>
    <definedName name="mo_check">'Титульный'!$F$42:$F$44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'REESTR_MO'!$B$24:$B$25</definedName>
    <definedName name="MO_LIST_23">'REESTR_MO'!$B$26</definedName>
    <definedName name="MO_LIST_24">'REESTR_MO'!$A$28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 localSheetId="7">'[1]REESTR_MO'!$D$2:$D$24</definedName>
    <definedName name="MR_LIST">'REESTR_MO'!$D$2:$D$23</definedName>
    <definedName name="mr_zag">'Титульный'!$E$40</definedName>
    <definedName name="NDS">'Титульный'!$G$31</definedName>
    <definedName name="Number_of_publication" localSheetId="7">'Ссылки на публикацию '!$I$12</definedName>
    <definedName name="Number_of_publication">#REF!</definedName>
    <definedName name="objective_of_IPR" localSheetId="7">'[6]TEHSHEET'!$L$2:$L$6</definedName>
    <definedName name="objective_of_IPR">'TEHSHEET'!$L$2:$L$6</definedName>
    <definedName name="oktmo" localSheetId="7">'[2]Титульный'!$G$26</definedName>
    <definedName name="oktmo">'[2]Титульный'!$G$26</definedName>
    <definedName name="oktmo_check">'Титульный'!$G$42:$G$44</definedName>
    <definedName name="org" localSheetId="7">'[1]Титульный'!$G$20</definedName>
    <definedName name="org">'Титульный'!$G$20</definedName>
    <definedName name="org_zag">'Титульный'!$E$20</definedName>
    <definedName name="ps_geo" localSheetId="7">'[1]Паспорт'!$BC$2:$BC$5</definedName>
    <definedName name="ps_geo">'Паспорт'!$BC$2:$BC$5</definedName>
    <definedName name="ps_p" localSheetId="7">'[1]Паспорт'!$BB$2:$BB$6</definedName>
    <definedName name="ps_p">'Паспорт'!$BB$2:$BB$6</definedName>
    <definedName name="ps_psr" localSheetId="7">'[1]Паспорт'!$AY$2:$AY$17</definedName>
    <definedName name="ps_psr">'Паспорт'!$AY$2:$AY$17</definedName>
    <definedName name="ps_sr" localSheetId="7">'[1]Паспорт'!$AX$2:$AX$12</definedName>
    <definedName name="ps_sr">'Паспорт'!$AX$2:$AX$12</definedName>
    <definedName name="ps_ssh" localSheetId="7">'[1]Паспорт'!$BA$2:$BA$4</definedName>
    <definedName name="ps_ssh">'Паспорт'!$BA$2:$BA$4</definedName>
    <definedName name="ps_ti" localSheetId="7">'[1]Паспорт'!$AZ$2:$AZ$5</definedName>
    <definedName name="ps_ti">'Паспорт'!$AZ$2:$AZ$5</definedName>
    <definedName name="ps_tsh" localSheetId="7">'[1]Паспорт'!$BD$2:$BD$4</definedName>
    <definedName name="ps_tsh">'Паспорт'!$BD$2:$BD$4</definedName>
    <definedName name="ps_z" localSheetId="7">'[1]Паспорт'!$BE$2:$BE$5</definedName>
    <definedName name="ps_z">'Паспорт'!$BE$2:$BE$5</definedName>
    <definedName name="REESTR_TEMP">'REESTR_FILTERED'!$A$2:$E$2</definedName>
    <definedName name="REGION">'TEHSHEET'!$H$2:$H$85</definedName>
    <definedName name="region_name" localSheetId="7">'[1]Титульный'!$G$7</definedName>
    <definedName name="region_name">'Титульный'!$G$7</definedName>
    <definedName name="revenue_from_activity_80">'Титульный'!$G$29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SelectedRegion">'Выбор субъекта РФ'!$F$2</definedName>
    <definedName name="SKI" localSheetId="7">'[5]Титульный'!#REF!</definedName>
    <definedName name="SKI">'Титульный'!$G$35:$G$35</definedName>
    <definedName name="source_of_funding" localSheetId="7">'[2]TEHSHEET'!$J$2:$J$13</definedName>
    <definedName name="source_of_funding">'TEHSHEET'!$J$2:$J$13</definedName>
    <definedName name="strChangesInTariff">'Титульный'!$G$12</definedName>
    <definedName name="strHelpPublication" localSheetId="7">'[6]Титульный'!#REF!</definedName>
    <definedName name="strHelpPublication">'Титульный'!$E$9</definedName>
    <definedName name="strPublication" localSheetId="7">'[8]Титульный'!#REF!</definedName>
    <definedName name="strPublication">'Титульный'!#REF!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unit" localSheetId="7">'[8]Титульный'!#REF!</definedName>
    <definedName name="unit">'[9]Титульный'!#REF!</definedName>
    <definedName name="valueSelectedRegion">'Выбор субъекта РФ'!$F$3</definedName>
    <definedName name="version" localSheetId="7">'[2]Инструкция'!$P$2</definedName>
    <definedName name="version">'Инструкция'!$J$3</definedName>
    <definedName name="XML_MR_MO_OKTMO_LIST_TAG_NAMES">'TEHSHEET'!$O$13:$O$17</definedName>
    <definedName name="XML_ORG_LIST_TAG_NAMES">'TEHSHEET'!$O$2:$O$10</definedName>
    <definedName name="YEAR" localSheetId="7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<sst xmlns="http://schemas.openxmlformats.org/spreadsheetml/2006/main" count="1317" uniqueCount="794">
  <si>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</si>
  <si>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</si>
  <si>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</si>
  <si>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</si>
  <si>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</si>
  <si>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</si>
  <si>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</si>
  <si>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</si>
  <si>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</si>
  <si>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</si>
  <si>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</si>
  <si>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</si>
  <si>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</si>
  <si>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</si>
  <si>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</si>
  <si>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</si>
  <si>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</si>
  <si>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</si>
  <si>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</si>
  <si>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</si>
  <si>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</si>
  <si>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</si>
  <si>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</si>
  <si>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</si>
  <si>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</si>
  <si>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</si>
  <si>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</si>
  <si>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</si>
  <si>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</si>
  <si>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</si>
  <si>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</si>
  <si>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</si>
  <si>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</si>
  <si>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</si>
  <si>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</si>
  <si>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</si>
  <si>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</si>
  <si>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</si>
  <si>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</si>
  <si>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</si>
  <si>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</si>
  <si>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</si>
  <si>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</si>
  <si>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</si>
  <si>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</si>
  <si>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</si>
  <si>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</si>
  <si>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</si>
  <si>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</si>
  <si>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</si>
  <si>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</si>
  <si>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</si>
  <si>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</si>
  <si>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</si>
  <si>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</si>
  <si>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</si>
  <si>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</si>
  <si>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</si>
  <si>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</si>
  <si>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</si>
  <si>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</si>
  <si>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</si>
  <si>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</si>
  <si>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</si>
  <si>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</si>
  <si>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</si>
  <si>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</si>
  <si>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</si>
  <si>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</si>
  <si>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</si>
  <si>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</si>
  <si>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</si>
  <si>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</si>
  <si>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</si>
  <si>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</si>
  <si>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</si>
  <si>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</si>
  <si>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</si>
  <si>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</si>
  <si>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</si>
  <si>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</si>
  <si>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</si>
  <si>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</si>
  <si>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</si>
  <si>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</si>
  <si>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</si>
  <si>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</si>
  <si>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</si>
  <si>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</si>
  <si>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</si>
  <si>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</si>
  <si>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</si>
  <si>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</si>
  <si>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</si>
  <si>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</si>
  <si>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</si>
  <si>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</si>
  <si>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</si>
  <si>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</si>
  <si>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</si>
  <si>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</si>
  <si>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</si>
  <si>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</si>
  <si>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</si>
  <si>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</si>
  <si>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</si>
  <si>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</si>
  <si>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</si>
  <si>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</si>
  <si>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</si>
  <si>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</si>
  <si>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</si>
  <si>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</si>
  <si>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</si>
  <si>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</si>
  <si>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</si>
  <si>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</si>
  <si>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</si>
  <si>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</si>
  <si>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</si>
  <si>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</si>
  <si>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</si>
  <si>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</si>
  <si>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</si>
  <si>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</si>
  <si>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</si>
  <si>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</si>
  <si>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</si>
  <si>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</si>
  <si>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</si>
  <si>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</si>
  <si>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</si>
  <si>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</si>
  <si>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</si>
  <si>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</si>
  <si>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</si>
  <si>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</si>
  <si>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</si>
  <si>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</si>
  <si>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</si>
  <si>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</si>
  <si>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</si>
  <si>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</si>
  <si>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</si>
  <si>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</si>
  <si>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</si>
  <si>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</si>
  <si>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</si>
  <si>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</si>
  <si>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</si>
  <si>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</si>
  <si>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</si>
  <si>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</si>
  <si>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</si>
  <si>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</si>
  <si>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</si>
  <si>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</si>
  <si>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</si>
  <si>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</si>
  <si>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</si>
  <si>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</si>
  <si>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</si>
  <si>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</si>
  <si>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</si>
  <si>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</si>
  <si>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</si>
  <si>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</si>
  <si>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</si>
  <si>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</si>
  <si>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</si>
  <si>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</si>
  <si>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</si>
  <si>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</si>
  <si>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</si>
  <si>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</si>
  <si>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</si>
  <si>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</si>
  <si>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</si>
  <si>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</si>
  <si>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</si>
  <si>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</si>
  <si>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</si>
  <si>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</si>
  <si>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</si>
  <si>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</si>
  <si>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</si>
  <si>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</si>
  <si>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</si>
  <si>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</si>
  <si>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</si>
  <si>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</si>
  <si>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</si>
  <si>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</si>
  <si>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</si>
  <si>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</si>
  <si>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</si>
  <si>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</si>
  <si>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</si>
  <si>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</si>
  <si>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</si>
  <si>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</si>
  <si>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</si>
  <si>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</si>
  <si>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</si>
  <si>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</si>
  <si>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</si>
  <si>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</si>
  <si>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</si>
  <si>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</si>
  <si>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</si>
  <si>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</si>
  <si>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</si>
  <si>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</si>
  <si>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</si>
  <si>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</si>
  <si>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</si>
  <si>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</si>
  <si>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</si>
  <si>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</si>
  <si>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</si>
  <si>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</si>
  <si>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</si>
  <si>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</si>
  <si>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</si>
  <si>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</si>
  <si>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</si>
  <si>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</si>
  <si>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</si>
  <si>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</si>
  <si>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</si>
  <si>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</si>
  <si>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</si>
  <si>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</si>
  <si>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</si>
  <si>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</si>
  <si>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</si>
  <si>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</si>
  <si>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</si>
  <si>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</si>
  <si>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</si>
  <si>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</si>
  <si>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</si>
  <si>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</si>
  <si>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</si>
  <si>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</si>
  <si>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</si>
  <si>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</si>
  <si>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</si>
  <si>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</si>
  <si>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</si>
  <si>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</si>
  <si>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</si>
  <si>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</si>
  <si>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</si>
  <si>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</si>
  <si>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</si>
  <si>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</si>
  <si>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</si>
  <si>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</si>
  <si>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</si>
  <si>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</si>
  <si>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</si>
  <si>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</si>
  <si>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</si>
  <si>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</si>
  <si>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Наименование ??? организации</t>
  </si>
  <si>
    <t>ИНН ???</t>
  </si>
  <si>
    <t>КПП ???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</si>
  <si>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</si>
  <si>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</si>
  <si>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</si>
  <si>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</si>
  <si>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</si>
  <si>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</si>
  <si>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</si>
  <si>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</si>
  <si>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</si>
  <si>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</si>
  <si>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</si>
  <si>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</si>
  <si>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</si>
  <si>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</si>
  <si>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</si>
  <si>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</si>
  <si>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</si>
  <si>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</si>
  <si>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</si>
  <si>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</si>
  <si>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</si>
  <si>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</si>
  <si>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</si>
  <si>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</si>
  <si>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</si>
  <si>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</si>
  <si>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</si>
  <si>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</si>
  <si>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</si>
  <si>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</si>
  <si>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</si>
  <si>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</si>
  <si>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</si>
  <si>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</si>
  <si>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</si>
  <si>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</si>
  <si>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</si>
  <si>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</si>
  <si>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</si>
  <si>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</si>
  <si>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</si>
  <si>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</si>
  <si>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</si>
  <si>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</si>
  <si>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</si>
  <si>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</si>
  <si>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</si>
  <si>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</si>
  <si>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</si>
  <si>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</si>
  <si>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</si>
  <si>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</si>
  <si>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</si>
  <si>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</si>
  <si>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</si>
  <si>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</si>
  <si>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</si>
  <si>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</si>
  <si>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</si>
  <si>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</si>
  <si>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</si>
  <si>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</si>
  <si>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</si>
  <si>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</si>
  <si>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</si>
  <si>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</si>
  <si>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</si>
  <si>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</si>
  <si>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</si>
  <si>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</si>
  <si>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</si>
  <si>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</si>
  <si>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</si>
  <si>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</si>
  <si>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</si>
  <si>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</si>
  <si>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</si>
  <si>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</si>
  <si>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</si>
  <si>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</si>
  <si>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</si>
  <si>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</si>
  <si>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</si>
  <si>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</si>
  <si>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</si>
  <si>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</si>
  <si>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</si>
  <si>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</si>
  <si>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</si>
  <si>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</si>
  <si>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</si>
  <si>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</si>
  <si>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</si>
  <si>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</si>
  <si>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</si>
  <si>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</si>
  <si>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</si>
  <si>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</si>
  <si>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</si>
  <si>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</si>
  <si>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</si>
  <si>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</si>
  <si>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</si>
  <si>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</si>
  <si>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</si>
  <si>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</si>
  <si>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</si>
  <si>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</si>
  <si>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</si>
  <si>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</si>
  <si>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</si>
  <si>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</si>
  <si>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</si>
  <si>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</si>
  <si>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</si>
  <si>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</si>
  <si>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</si>
  <si>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</si>
  <si>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</si>
  <si>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</si>
  <si>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</si>
  <si>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</si>
  <si>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</si>
  <si>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</si>
  <si>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</si>
  <si>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</si>
  <si>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</si>
  <si>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</si>
  <si>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</si>
  <si>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</si>
  <si>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</si>
  <si>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</si>
  <si>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</si>
  <si>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</si>
  <si>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</si>
  <si>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</si>
  <si>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</si>
  <si>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</si>
  <si>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</si>
  <si>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</si>
  <si>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</si>
  <si>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</si>
  <si>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</si>
  <si>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</si>
  <si>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</si>
  <si>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</si>
  <si>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</si>
  <si>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</si>
  <si>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</si>
  <si>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</si>
  <si>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</si>
  <si>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</si>
  <si>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</si>
  <si>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</si>
  <si>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</si>
  <si>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</si>
  <si>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</si>
  <si>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</si>
  <si>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</si>
  <si>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</si>
  <si>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</si>
  <si>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</si>
  <si>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</si>
  <si>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</si>
  <si>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</si>
  <si>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</si>
  <si>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</si>
  <si>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</si>
  <si>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</si>
  <si>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</si>
  <si>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характеристики</t>
  </si>
  <si>
    <t>ВО инвестиции</t>
  </si>
  <si>
    <t>ВО показатели</t>
  </si>
  <si>
    <t>ВО показатели (2)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</si>
  <si>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</si>
  <si>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</si>
  <si>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</si>
  <si>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</si>
  <si>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</si>
  <si>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</si>
  <si>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</si>
  <si>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4.2</t>
  </si>
  <si>
    <t>4.3</t>
  </si>
  <si>
    <t>4.4</t>
  </si>
  <si>
    <t>4.5</t>
  </si>
  <si>
    <t>4.6</t>
  </si>
  <si>
    <t>4.7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</si>
  <si>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</si>
  <si>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</si>
  <si>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</si>
  <si>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3.2.1</t>
  </si>
  <si>
    <t>3.2.2</t>
  </si>
  <si>
    <t>тыс. кВт*ч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</si>
  <si>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</si>
  <si>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</si>
  <si>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</si>
  <si>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</si>
  <si>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</si>
  <si>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</si>
  <si>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</si>
  <si>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</si>
  <si>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</si>
  <si>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чел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</si>
  <si>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</si>
  <si>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</si>
  <si>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ед.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</si>
  <si>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</si>
  <si>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</si>
  <si>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</si>
  <si>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</si>
  <si>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</si>
  <si>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</si>
  <si>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</si>
  <si>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</si>
  <si>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</si>
  <si>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</si>
  <si>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</si>
  <si>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</si>
  <si>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</si>
  <si>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</si>
  <si>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</si>
  <si>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</si>
  <si>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</si>
  <si>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</si>
  <si>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</si>
  <si>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</si>
  <si>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</si>
  <si>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</si>
  <si>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</si>
  <si>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</si>
  <si>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</si>
  <si>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</si>
  <si>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</si>
  <si>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</si>
  <si>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</si>
  <si>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</si>
  <si>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</si>
  <si>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</si>
  <si>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</si>
  <si>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</si>
  <si>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</si>
  <si>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</si>
  <si>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</si>
  <si>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</si>
  <si>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</si>
  <si>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</si>
  <si>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</si>
  <si>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</si>
  <si>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</si>
  <si>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</si>
  <si>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</si>
  <si>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</si>
  <si>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</si>
  <si>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</si>
  <si>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</si>
  <si>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</si>
  <si>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</si>
  <si>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</si>
  <si>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</si>
  <si>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</si>
  <si>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WEB-сайт: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</si>
  <si>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</si>
  <si>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</si>
  <si>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</si>
  <si>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</si>
  <si>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</si>
  <si>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</si>
  <si>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</si>
  <si>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</si>
  <si>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</si>
  <si>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</si>
  <si>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*</t>
  </si>
  <si>
    <t>Учитывать любое нарушение системы.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</si>
  <si>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</si>
  <si>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</si>
  <si>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Валовая прибыль от продажи товаров и услуг по регулируемому виду деятельности (водоотведение и (или) очистка сточных вод)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</si>
  <si>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</si>
  <si>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</si>
  <si>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</si>
  <si>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</si>
  <si>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</si>
  <si>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</si>
  <si>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средневзвешенная стоимость 1 кВт*ч (с учетом мощности)</t>
  </si>
  <si>
    <t>Превышает ли выручка от регулируемой деятельности 80% совокупной выручки за отчетный год</t>
  </si>
  <si>
    <t>№ п/п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</si>
  <si>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</si>
  <si>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</si>
  <si>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</si>
  <si>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</si>
  <si>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</si>
  <si>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</si>
  <si>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</si>
  <si>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Белгородский муниципальный район</t>
  </si>
  <si>
    <t>14610000</t>
  </si>
  <si>
    <t>ООО "Дмитротарановский сахарный завод"</t>
  </si>
  <si>
    <t>3102022471</t>
  </si>
  <si>
    <t>312301001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</si>
  <si>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</si>
  <si>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</si>
  <si>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</si>
  <si>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</si>
  <si>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</si>
  <si>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</si>
  <si>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</si>
  <si>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</si>
  <si>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Вейделевский муниципальный район</t>
  </si>
  <si>
    <t>14625000</t>
  </si>
  <si>
    <t>МУП Водоканал</t>
  </si>
  <si>
    <t>3105003501</t>
  </si>
  <si>
    <t>310501001</t>
  </si>
  <si>
    <t>Волоконовский муниципальный район</t>
  </si>
  <si>
    <t>14630000</t>
  </si>
  <si>
    <t>МП"Водоканал Волоконовский"</t>
  </si>
  <si>
    <t>3106005364</t>
  </si>
  <si>
    <t>310601001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</si>
  <si>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</si>
  <si>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</si>
  <si>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</si>
  <si>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</si>
  <si>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</si>
  <si>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</si>
  <si>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</si>
  <si>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</si>
  <si>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</si>
  <si>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Город Нижний Новгород</t>
  </si>
  <si>
    <t>22701000</t>
  </si>
  <si>
    <t>ОАО "РЖД" (Дирекция по тепловодоснабжению)</t>
  </si>
  <si>
    <t>7708503727</t>
  </si>
  <si>
    <t>997650010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</si>
  <si>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</si>
  <si>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</si>
  <si>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</si>
  <si>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</si>
  <si>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</si>
  <si>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</si>
  <si>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</si>
  <si>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</si>
  <si>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</si>
  <si>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</si>
  <si>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</si>
  <si>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ООО "ДРЭП ДСК"</t>
  </si>
  <si>
    <t>3123057563</t>
  </si>
  <si>
    <t>Грайворонский район</t>
  </si>
  <si>
    <t>14632000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</si>
  <si>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</si>
  <si>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</si>
  <si>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</si>
  <si>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</si>
  <si>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</si>
  <si>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</si>
  <si>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</si>
  <si>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</si>
  <si>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</si>
  <si>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</si>
  <si>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</si>
  <si>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</si>
  <si>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</si>
  <si>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ООО "ИвняВодСервис"</t>
  </si>
  <si>
    <t>3109005073</t>
  </si>
  <si>
    <t>310901001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</si>
  <si>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</si>
  <si>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</si>
  <si>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</si>
  <si>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</si>
  <si>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</si>
  <si>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</si>
  <si>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</si>
  <si>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</si>
  <si>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</si>
  <si>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</si>
  <si>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</si>
  <si>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</si>
  <si>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</si>
  <si>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</si>
  <si>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ООО "Красногвардейский водоканал"</t>
  </si>
  <si>
    <t>3111504721</t>
  </si>
  <si>
    <t>311101001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</si>
  <si>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</si>
  <si>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</si>
  <si>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</si>
  <si>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</si>
  <si>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</si>
  <si>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</si>
  <si>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</si>
  <si>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</si>
  <si>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</si>
  <si>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</si>
  <si>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</si>
  <si>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</si>
  <si>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</si>
  <si>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</si>
  <si>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</si>
  <si>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</si>
  <si>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</si>
  <si>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</si>
  <si>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</si>
  <si>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</si>
  <si>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</si>
  <si>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</si>
  <si>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</si>
  <si>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</si>
  <si>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</si>
  <si>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</si>
  <si>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</si>
  <si>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</si>
  <si>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</si>
  <si>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</si>
  <si>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</si>
  <si>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</si>
  <si>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</si>
  <si>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</si>
  <si>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"Водоканал"</t>
  </si>
  <si>
    <t>3128025484</t>
  </si>
  <si>
    <t>ОАО "КМАпроектжилстрой" г.Ст.Оскол</t>
  </si>
  <si>
    <t>3128001437</t>
  </si>
  <si>
    <t>ОАО "ОЭМК"</t>
  </si>
  <si>
    <t>3128005752</t>
  </si>
  <si>
    <t>ОАО "Оскольский электрометаллургический комбинат"</t>
  </si>
  <si>
    <t>ОАО "Стойленский горно-обогатительный комбинат"</t>
  </si>
  <si>
    <t>3128011788</t>
  </si>
  <si>
    <t>ООО "Завод строительных материалов"</t>
  </si>
  <si>
    <t>3128042994</t>
  </si>
  <si>
    <t>ООО "Комбинат строительных материалов"</t>
  </si>
  <si>
    <t>3128077281</t>
  </si>
  <si>
    <t>ООО "Песчанский завод сухих кормовых дрожжей"</t>
  </si>
  <si>
    <t>3128062655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</si>
  <si>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</si>
  <si>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</si>
  <si>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</si>
  <si>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</si>
  <si>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</si>
  <si>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</si>
  <si>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</si>
  <si>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</si>
  <si>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</si>
  <si>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</si>
  <si>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</si>
  <si>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</si>
  <si>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</si>
  <si>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</si>
  <si>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</si>
  <si>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</si>
  <si>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"Кожевенная химия"</t>
  </si>
  <si>
    <t>3120081470</t>
  </si>
  <si>
    <t>ООО "Коммунальщик"</t>
  </si>
  <si>
    <t>3120011592</t>
  </si>
  <si>
    <t>ООО "Районное Коммунальное Хозяйство"</t>
  </si>
  <si>
    <t>3120087136</t>
  </si>
  <si>
    <t>ООО "Шебекинская индустриальная химия"</t>
  </si>
  <si>
    <t>3120081462</t>
  </si>
  <si>
    <t>ШМУП "Городское ВКХ"</t>
  </si>
  <si>
    <t>3120012532</t>
  </si>
  <si>
    <t>Яковлевский муниципальный район</t>
  </si>
  <si>
    <t>14658000</t>
  </si>
  <si>
    <t>ООО "ВКХ"</t>
  </si>
  <si>
    <t>3121183202</t>
  </si>
  <si>
    <t>312101001</t>
  </si>
  <si>
    <t>ООО ОС "Биосинтез"</t>
  </si>
  <si>
    <t>3121183185</t>
  </si>
  <si>
    <t>№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</si>
  <si>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</si>
  <si>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</si>
  <si>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</si>
  <si>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</si>
  <si>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</si>
  <si>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</si>
  <si>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</si>
  <si>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</si>
  <si>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</si>
  <si>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</si>
  <si>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</si>
  <si>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</si>
  <si>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</si>
  <si>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</si>
  <si>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</si>
  <si>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</si>
  <si>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</si>
  <si>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</si>
  <si>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</si>
  <si>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</si>
  <si>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</si>
  <si>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</si>
  <si>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</si>
  <si>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</si>
  <si>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</si>
  <si>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</si>
  <si>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</si>
  <si>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</si>
  <si>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МО_ОКТМО</t>
  </si>
  <si>
    <t>ИМЯ ДИАПАЗОНА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</si>
  <si>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</si>
  <si>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</si>
  <si>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</si>
  <si>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сточных вод, в том числе: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</si>
  <si>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</si>
  <si>
    <t xml:space="preserve">Показатели подлежащие раскрытию в сфере водоотведения и (или) очистки сточных вод 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</si>
  <si>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</si>
  <si>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</si>
  <si>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</si>
  <si>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</si>
  <si>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</si>
  <si>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</si>
  <si>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</si>
  <si>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Информация об инвестпрограммах и отчетах о их реализации</t>
  </si>
  <si>
    <t>Печатное издание</t>
  </si>
  <si>
    <t>Факт ВО</t>
  </si>
  <si>
    <t>Бурдакова Татьяна Евгеньевна, Доценко Елена Николаевна, Дахина Ольга Васильевна, Работягов Юрий Анатольевич</t>
  </si>
  <si>
    <t>4722 52-09-46</t>
  </si>
  <si>
    <t>kgrct_bel@mail.ru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</si>
  <si>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</si>
  <si>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1 км сетей водоотведения, ед. *</t>
  </si>
  <si>
    <t xml:space="preserve">Информация об инвестиционных программах и отчетах об их реализации </t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</si>
  <si>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</si>
  <si>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</si>
  <si>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</si>
  <si>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Дата последнего обновления реестра МР/МО: 03.08.2012 14:53:44</t>
  </si>
  <si>
    <t>0</t>
  </si>
  <si>
    <t>РФ 308002 г.Белгород, ул.Мичурина 104</t>
  </si>
  <si>
    <t>Певзнер Яков Лейбович</t>
  </si>
  <si>
    <t>(4722)26-26-73</t>
  </si>
  <si>
    <t>Яценко Наталья Геннадьевна</t>
  </si>
  <si>
    <t>начальник ПЭО</t>
  </si>
  <si>
    <t>(4722)26-25-01</t>
  </si>
  <si>
    <t>belacy@belacy.com</t>
  </si>
  <si>
    <t>Высочина Екатерина Николаевна</t>
  </si>
  <si>
    <t>(4722)26-26-64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</si>
</sst>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5" fillId="0" borderId="0">
      <alignment vertical="top"/>
      <protection/>
    </xf>
    <xf numFmtId="190" fontId="65" fillId="2" borderId="0">
      <alignment vertical="top"/>
      <protection/>
    </xf>
    <xf numFmtId="188" fontId="65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6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8" fillId="0" borderId="0">
      <alignment vertical="top"/>
      <protection/>
    </xf>
    <xf numFmtId="191" fontId="68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7" fillId="0" borderId="0" applyFont="0" applyFill="0" applyBorder="0" applyAlignment="0" applyProtection="0"/>
    <xf numFmtId="0" fontId="40" fillId="3" borderId="0" applyNumberFormat="0" applyBorder="0" applyAlignment="0" applyProtection="0"/>
    <xf numFmtId="0" fontId="69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70" fillId="0" borderId="0">
      <alignment vertical="top"/>
      <protection/>
    </xf>
    <xf numFmtId="167" fontId="71" fillId="0" borderId="0">
      <alignment/>
      <protection/>
    </xf>
    <xf numFmtId="0" fontId="72" fillId="0" borderId="0" applyNumberFormat="0" applyFill="0" applyBorder="0" applyAlignment="0" applyProtection="0"/>
    <xf numFmtId="0" fontId="25" fillId="8" borderId="3" applyNumberFormat="0" applyAlignment="0" applyProtection="0"/>
    <xf numFmtId="191" fontId="65" fillId="0" borderId="0">
      <alignment vertical="top"/>
      <protection/>
    </xf>
    <xf numFmtId="191" fontId="65" fillId="2" borderId="0">
      <alignment vertical="top"/>
      <protection/>
    </xf>
    <xf numFmtId="195" fontId="65" fillId="3" borderId="0">
      <alignment vertical="top"/>
      <protection/>
    </xf>
    <xf numFmtId="38" fontId="65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3" fillId="22" borderId="10" applyNumberFormat="0" applyProtection="0">
      <alignment vertical="center"/>
    </xf>
    <xf numFmtId="4" fontId="74" fillId="22" borderId="10" applyNumberFormat="0" applyProtection="0">
      <alignment vertical="center"/>
    </xf>
    <xf numFmtId="4" fontId="73" fillId="22" borderId="10" applyNumberFormat="0" applyProtection="0">
      <alignment horizontal="left" vertical="center" indent="1"/>
    </xf>
    <xf numFmtId="4" fontId="73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5" borderId="10" applyNumberFormat="0" applyProtection="0">
      <alignment horizontal="right" vertical="center"/>
    </xf>
    <xf numFmtId="4" fontId="73" fillId="10" borderId="10" applyNumberFormat="0" applyProtection="0">
      <alignment horizontal="right" vertical="center"/>
    </xf>
    <xf numFmtId="4" fontId="73" fillId="18" borderId="10" applyNumberFormat="0" applyProtection="0">
      <alignment horizontal="right" vertical="center"/>
    </xf>
    <xf numFmtId="4" fontId="73" fillId="12" borderId="10" applyNumberFormat="0" applyProtection="0">
      <alignment horizontal="right" vertical="center"/>
    </xf>
    <xf numFmtId="4" fontId="73" fillId="16" borderId="10" applyNumberFormat="0" applyProtection="0">
      <alignment horizontal="right" vertical="center"/>
    </xf>
    <xf numFmtId="4" fontId="73" fillId="20" borderId="10" applyNumberFormat="0" applyProtection="0">
      <alignment horizontal="right" vertical="center"/>
    </xf>
    <xf numFmtId="4" fontId="73" fillId="19" borderId="10" applyNumberFormat="0" applyProtection="0">
      <alignment horizontal="right" vertical="center"/>
    </xf>
    <xf numFmtId="4" fontId="73" fillId="24" borderId="10" applyNumberFormat="0" applyProtection="0">
      <alignment horizontal="right" vertical="center"/>
    </xf>
    <xf numFmtId="4" fontId="73" fillId="11" borderId="10" applyNumberFormat="0" applyProtection="0">
      <alignment horizontal="right" vertical="center"/>
    </xf>
    <xf numFmtId="4" fontId="75" fillId="25" borderId="10" applyNumberFormat="0" applyProtection="0">
      <alignment horizontal="left" vertical="center" indent="1"/>
    </xf>
    <xf numFmtId="4" fontId="73" fillId="26" borderId="11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26" borderId="10" applyNumberFormat="0" applyProtection="0">
      <alignment horizontal="left" vertical="center" indent="1"/>
    </xf>
    <xf numFmtId="4" fontId="73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3" fillId="23" borderId="10" applyNumberFormat="0" applyProtection="0">
      <alignment vertical="center"/>
    </xf>
    <xf numFmtId="4" fontId="74" fillId="23" borderId="10" applyNumberFormat="0" applyProtection="0">
      <alignment vertical="center"/>
    </xf>
    <xf numFmtId="4" fontId="73" fillId="23" borderId="10" applyNumberFormat="0" applyProtection="0">
      <alignment horizontal="left" vertical="center" indent="1"/>
    </xf>
    <xf numFmtId="4" fontId="73" fillId="23" borderId="10" applyNumberFormat="0" applyProtection="0">
      <alignment horizontal="left" vertical="center" indent="1"/>
    </xf>
    <xf numFmtId="4" fontId="73" fillId="26" borderId="10" applyNumberFormat="0" applyProtection="0">
      <alignment horizontal="right" vertical="center"/>
    </xf>
    <xf numFmtId="4" fontId="74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10" applyNumberFormat="0" applyProtection="0">
      <alignment horizontal="right" vertical="center"/>
    </xf>
    <xf numFmtId="0" fontId="5" fillId="0" borderId="0">
      <alignment/>
      <protection/>
    </xf>
    <xf numFmtId="191" fontId="79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0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1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7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7" applyNumberFormat="1" applyFont="1" applyAlignment="1" applyProtection="1">
      <alignment horizontal="center" vertical="center" wrapText="1"/>
      <protection/>
    </xf>
    <xf numFmtId="49" fontId="0" fillId="0" borderId="0" xfId="1167" applyNumberFormat="1" applyFont="1" applyAlignment="1" applyProtection="1">
      <alignment vertical="center" wrapText="1"/>
      <protection/>
    </xf>
    <xf numFmtId="49" fontId="41" fillId="0" borderId="0" xfId="1167" applyNumberFormat="1" applyFont="1" applyAlignment="1" applyProtection="1">
      <alignment horizontal="center" vertical="center" wrapText="1"/>
      <protection/>
    </xf>
    <xf numFmtId="49" fontId="41" fillId="0" borderId="0" xfId="1167" applyNumberFormat="1" applyFont="1" applyAlignment="1" applyProtection="1">
      <alignment vertical="center" wrapText="1"/>
      <protection/>
    </xf>
    <xf numFmtId="49" fontId="0" fillId="0" borderId="0" xfId="1167" applyNumberFormat="1" applyFont="1" applyAlignment="1" applyProtection="1">
      <alignment vertical="center" wrapText="1"/>
      <protection/>
    </xf>
    <xf numFmtId="49" fontId="41" fillId="0" borderId="0" xfId="1167" applyNumberFormat="1" applyFont="1" applyAlignment="1" applyProtection="1">
      <alignment horizontal="left" vertical="center" wrapText="1"/>
      <protection/>
    </xf>
    <xf numFmtId="49" fontId="19" fillId="30" borderId="19" xfId="1167" applyNumberFormat="1" applyFont="1" applyFill="1" applyBorder="1" applyAlignment="1" applyProtection="1">
      <alignment horizontal="center" vertical="center" wrapText="1"/>
      <protection/>
    </xf>
    <xf numFmtId="49" fontId="0" fillId="30" borderId="20" xfId="1167" applyNumberFormat="1" applyFont="1" applyFill="1" applyBorder="1" applyAlignment="1" applyProtection="1">
      <alignment vertical="center" wrapText="1"/>
      <protection/>
    </xf>
    <xf numFmtId="49" fontId="0" fillId="30" borderId="21" xfId="1167" applyNumberFormat="1" applyFont="1" applyFill="1" applyBorder="1" applyAlignment="1" applyProtection="1">
      <alignment vertical="center" wrapText="1"/>
      <protection/>
    </xf>
    <xf numFmtId="49" fontId="19" fillId="30" borderId="17" xfId="1167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NumberFormat="1" applyFont="1" applyFill="1" applyBorder="1" applyAlignment="1" applyProtection="1">
      <alignment vertical="center" wrapText="1"/>
      <protection/>
    </xf>
    <xf numFmtId="49" fontId="0" fillId="30" borderId="0" xfId="1167" applyNumberFormat="1" applyFont="1" applyFill="1" applyBorder="1" applyAlignment="1" applyProtection="1">
      <alignment vertical="center" wrapText="1"/>
      <protection/>
    </xf>
    <xf numFmtId="49" fontId="0" fillId="30" borderId="22" xfId="1167" applyNumberFormat="1" applyFont="1" applyFill="1" applyBorder="1" applyAlignment="1" applyProtection="1">
      <alignment horizontal="center" vertical="center" wrapText="1"/>
      <protection/>
    </xf>
    <xf numFmtId="49" fontId="0" fillId="30" borderId="14" xfId="1167" applyNumberFormat="1" applyFont="1" applyFill="1" applyBorder="1" applyAlignment="1" applyProtection="1">
      <alignment vertical="center" wrapText="1"/>
      <protection/>
    </xf>
    <xf numFmtId="49" fontId="17" fillId="30" borderId="14" xfId="1167" applyNumberFormat="1" applyFont="1" applyFill="1" applyBorder="1" applyAlignment="1" applyProtection="1">
      <alignment vertical="center" wrapText="1"/>
      <protection/>
    </xf>
    <xf numFmtId="49" fontId="17" fillId="0" borderId="0" xfId="1167" applyNumberFormat="1" applyFont="1" applyAlignment="1" applyProtection="1">
      <alignment vertical="center" wrapText="1"/>
      <protection/>
    </xf>
    <xf numFmtId="49" fontId="17" fillId="0" borderId="14" xfId="1167" applyNumberFormat="1" applyFont="1" applyBorder="1" applyAlignment="1" applyProtection="1">
      <alignment horizontal="center" vertical="center" wrapText="1"/>
      <protection/>
    </xf>
    <xf numFmtId="49" fontId="0" fillId="30" borderId="23" xfId="1167" applyNumberFormat="1" applyFont="1" applyFill="1" applyBorder="1" applyAlignment="1" applyProtection="1">
      <alignment horizontal="center" vertical="center" wrapText="1"/>
      <protection/>
    </xf>
    <xf numFmtId="49" fontId="0" fillId="30" borderId="24" xfId="1167" applyNumberFormat="1" applyFont="1" applyFill="1" applyBorder="1" applyAlignment="1" applyProtection="1">
      <alignment vertical="center" wrapText="1"/>
      <protection/>
    </xf>
    <xf numFmtId="49" fontId="17" fillId="0" borderId="14" xfId="1167" applyNumberFormat="1" applyFont="1" applyBorder="1" applyAlignment="1" applyProtection="1">
      <alignment vertical="center" wrapText="1"/>
      <protection/>
    </xf>
    <xf numFmtId="49" fontId="17" fillId="0" borderId="24" xfId="1167" applyNumberFormat="1" applyFont="1" applyBorder="1" applyAlignment="1" applyProtection="1">
      <alignment vertical="center" wrapText="1"/>
      <protection/>
    </xf>
    <xf numFmtId="49" fontId="0" fillId="0" borderId="0" xfId="1167" applyNumberFormat="1" applyFont="1" applyBorder="1" applyAlignment="1" applyProtection="1">
      <alignment vertical="center" wrapText="1"/>
      <protection/>
    </xf>
    <xf numFmtId="49" fontId="0" fillId="30" borderId="25" xfId="1167" applyNumberFormat="1" applyFont="1" applyFill="1" applyBorder="1" applyAlignment="1" applyProtection="1">
      <alignment horizontal="center" vertical="center" wrapText="1"/>
      <protection/>
    </xf>
    <xf numFmtId="49" fontId="17" fillId="0" borderId="26" xfId="1167" applyNumberFormat="1" applyFont="1" applyBorder="1" applyAlignment="1" applyProtection="1">
      <alignment vertical="center" wrapText="1"/>
      <protection/>
    </xf>
    <xf numFmtId="49" fontId="0" fillId="30" borderId="16" xfId="1167" applyNumberFormat="1" applyFont="1" applyFill="1" applyBorder="1" applyAlignment="1" applyProtection="1">
      <alignment horizontal="center" vertical="center" wrapText="1"/>
      <protection/>
    </xf>
    <xf numFmtId="49" fontId="42" fillId="0" borderId="27" xfId="1167" applyNumberFormat="1" applyFont="1" applyBorder="1" applyAlignment="1" applyProtection="1">
      <alignment horizontal="center" vertical="center" wrapText="1"/>
      <protection/>
    </xf>
    <xf numFmtId="49" fontId="14" fillId="0" borderId="27" xfId="1167" applyNumberFormat="1" applyFont="1" applyBorder="1" applyAlignment="1" applyProtection="1">
      <alignment horizontal="center" vertical="center" wrapText="1"/>
      <protection/>
    </xf>
    <xf numFmtId="49" fontId="17" fillId="0" borderId="22" xfId="1167" applyNumberFormat="1" applyFont="1" applyBorder="1" applyAlignment="1" applyProtection="1">
      <alignment vertical="center" wrapText="1"/>
      <protection/>
    </xf>
    <xf numFmtId="49" fontId="0" fillId="30" borderId="14" xfId="1167" applyNumberFormat="1" applyFont="1" applyFill="1" applyBorder="1" applyAlignment="1" applyProtection="1">
      <alignment horizontal="center" vertical="center" wrapText="1"/>
      <protection/>
    </xf>
    <xf numFmtId="49" fontId="19" fillId="30" borderId="28" xfId="1167" applyNumberFormat="1" applyFont="1" applyFill="1" applyBorder="1" applyAlignment="1" applyProtection="1">
      <alignment horizontal="center" vertical="center" wrapText="1"/>
      <protection/>
    </xf>
    <xf numFmtId="49" fontId="0" fillId="30" borderId="29" xfId="1167" applyNumberFormat="1" applyFont="1" applyFill="1" applyBorder="1" applyAlignment="1" applyProtection="1">
      <alignment vertical="center" wrapText="1"/>
      <protection/>
    </xf>
    <xf numFmtId="49" fontId="0" fillId="30" borderId="30" xfId="1167" applyNumberFormat="1" applyFont="1" applyFill="1" applyBorder="1" applyAlignment="1" applyProtection="1">
      <alignment vertical="center" wrapText="1"/>
      <protection/>
    </xf>
    <xf numFmtId="0" fontId="14" fillId="3" borderId="14" xfId="1181" applyFont="1" applyFill="1" applyBorder="1" applyAlignment="1" applyProtection="1">
      <alignment horizontal="center" vertic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center"/>
      <protection/>
    </xf>
    <xf numFmtId="0" fontId="0" fillId="0" borderId="0" xfId="1181" applyFont="1" applyProtection="1">
      <alignment/>
      <protection/>
    </xf>
    <xf numFmtId="0" fontId="0" fillId="0" borderId="0" xfId="1181" applyFont="1" applyAlignment="1" applyProtection="1">
      <alignment horizontal="right"/>
      <protection/>
    </xf>
    <xf numFmtId="49" fontId="0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7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8" applyFont="1" applyProtection="1">
      <alignment vertical="top"/>
      <protection/>
    </xf>
    <xf numFmtId="49" fontId="0" fillId="0" borderId="0" xfId="1165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4" applyNumberFormat="1" applyFont="1" applyProtection="1">
      <alignment/>
      <protection/>
    </xf>
    <xf numFmtId="0" fontId="19" fillId="0" borderId="0" xfId="1160" applyNumberFormat="1" applyFont="1" applyProtection="1">
      <alignment/>
      <protection/>
    </xf>
    <xf numFmtId="0" fontId="0" fillId="0" borderId="0" xfId="1160" applyFont="1" applyProtection="1">
      <alignment/>
      <protection/>
    </xf>
    <xf numFmtId="49" fontId="19" fillId="0" borderId="0" xfId="1160" applyNumberFormat="1" applyFont="1" applyProtection="1">
      <alignment/>
      <protection/>
    </xf>
    <xf numFmtId="0" fontId="0" fillId="30" borderId="0" xfId="1160" applyFont="1" applyFill="1" applyBorder="1" applyProtection="1">
      <alignment/>
      <protection/>
    </xf>
    <xf numFmtId="0" fontId="19" fillId="0" borderId="0" xfId="1160" applyNumberFormat="1" applyFont="1" applyFill="1" applyBorder="1" applyProtection="1">
      <alignment/>
      <protection/>
    </xf>
    <xf numFmtId="49" fontId="19" fillId="0" borderId="0" xfId="1160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0" fontId="19" fillId="0" borderId="0" xfId="1162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19" fillId="0" borderId="0" xfId="1162" applyFont="1" applyAlignment="1" applyProtection="1">
      <alignment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Alignment="1" applyProtection="1">
      <alignment vertical="center" wrapText="1"/>
      <protection/>
    </xf>
    <xf numFmtId="0" fontId="0" fillId="22" borderId="31" xfId="1162" applyFont="1" applyFill="1" applyBorder="1" applyAlignment="1" applyProtection="1">
      <alignment horizontal="left" vertical="center" wrapText="1"/>
      <protection locked="0"/>
    </xf>
    <xf numFmtId="3" fontId="0" fillId="22" borderId="22" xfId="1162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2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2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2" applyFont="1" applyFill="1" applyBorder="1" applyAlignment="1" applyProtection="1">
      <alignment horizontal="center" vertical="center" wrapText="1"/>
      <protection/>
    </xf>
    <xf numFmtId="0" fontId="0" fillId="30" borderId="15" xfId="1162" applyFont="1" applyFill="1" applyBorder="1" applyAlignment="1" applyProtection="1">
      <alignment horizontal="center" vertical="center" wrapText="1"/>
      <protection/>
    </xf>
    <xf numFmtId="0" fontId="0" fillId="22" borderId="33" xfId="1162" applyFont="1" applyFill="1" applyBorder="1" applyAlignment="1" applyProtection="1">
      <alignment horizontal="left" vertical="center" wrapText="1"/>
      <protection locked="0"/>
    </xf>
    <xf numFmtId="0" fontId="0" fillId="0" borderId="0" xfId="1162" applyFont="1" applyFill="1" applyAlignment="1" applyProtection="1">
      <alignment vertical="center" wrapText="1"/>
      <protection/>
    </xf>
    <xf numFmtId="0" fontId="19" fillId="0" borderId="0" xfId="1162" applyFont="1" applyAlignment="1" applyProtection="1">
      <alignment horizontal="center" vertical="center" wrapText="1"/>
      <protection/>
    </xf>
    <xf numFmtId="0" fontId="19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19" fillId="30" borderId="15" xfId="1162" applyFont="1" applyFill="1" applyBorder="1" applyAlignment="1" applyProtection="1">
      <alignment horizontal="center"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49" fontId="0" fillId="0" borderId="0" xfId="1166" applyProtection="1">
      <alignment vertical="top"/>
      <protection/>
    </xf>
    <xf numFmtId="49" fontId="0" fillId="0" borderId="0" xfId="1166" applyBorder="1" applyProtection="1">
      <alignment vertical="top"/>
      <protection/>
    </xf>
    <xf numFmtId="49" fontId="0" fillId="30" borderId="0" xfId="1166" applyFill="1" applyBorder="1" applyProtection="1">
      <alignment vertical="top"/>
      <protection/>
    </xf>
    <xf numFmtId="0" fontId="19" fillId="0" borderId="0" xfId="1169" applyFont="1" applyFill="1" applyAlignment="1" applyProtection="1">
      <alignment vertical="center" wrapText="1"/>
      <protection/>
    </xf>
    <xf numFmtId="0" fontId="19" fillId="0" borderId="0" xfId="1169" applyFont="1" applyFill="1" applyAlignment="1" applyProtection="1">
      <alignment horizontal="left" vertical="center" wrapText="1"/>
      <protection/>
    </xf>
    <xf numFmtId="0" fontId="19" fillId="0" borderId="0" xfId="1169" applyFont="1" applyAlignment="1" applyProtection="1">
      <alignment vertical="center" wrapText="1"/>
      <protection/>
    </xf>
    <xf numFmtId="0" fontId="19" fillId="0" borderId="0" xfId="1169" applyFont="1" applyAlignment="1" applyProtection="1">
      <alignment horizontal="center"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14" fontId="19" fillId="0" borderId="0" xfId="1179" applyNumberFormat="1" applyFont="1" applyFill="1" applyBorder="1" applyAlignment="1" applyProtection="1">
      <alignment horizontal="center" vertical="center" wrapText="1"/>
      <protection/>
    </xf>
    <xf numFmtId="0" fontId="19" fillId="30" borderId="17" xfId="1179" applyNumberFormat="1" applyFont="1" applyFill="1" applyBorder="1" applyAlignment="1" applyProtection="1">
      <alignment horizontal="center" vertical="center" wrapText="1"/>
      <protection/>
    </xf>
    <xf numFmtId="0" fontId="19" fillId="30" borderId="0" xfId="1179" applyNumberFormat="1" applyFont="1" applyFill="1" applyBorder="1" applyAlignment="1" applyProtection="1">
      <alignment horizontal="center" vertical="center" wrapText="1"/>
      <protection/>
    </xf>
    <xf numFmtId="49" fontId="14" fillId="30" borderId="0" xfId="1179" applyNumberFormat="1" applyFont="1" applyFill="1" applyBorder="1" applyAlignment="1" applyProtection="1">
      <alignment horizontal="center" vertical="center" wrapText="1"/>
      <protection/>
    </xf>
    <xf numFmtId="0" fontId="41" fillId="0" borderId="0" xfId="1169" applyFont="1" applyAlignment="1" applyProtection="1">
      <alignment vertical="center" wrapText="1"/>
      <protection/>
    </xf>
    <xf numFmtId="49" fontId="19" fillId="0" borderId="0" xfId="1179" applyNumberFormat="1" applyFont="1" applyAlignment="1" applyProtection="1">
      <alignment horizontal="center" vertical="center" wrapText="1"/>
      <protection/>
    </xf>
    <xf numFmtId="49" fontId="19" fillId="0" borderId="0" xfId="1179" applyNumberFormat="1" applyFont="1" applyAlignment="1" applyProtection="1">
      <alignment horizontal="center" vertical="center"/>
      <protection/>
    </xf>
    <xf numFmtId="49" fontId="0" fillId="0" borderId="0" xfId="1168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7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4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7" applyFont="1" applyFill="1" applyBorder="1" applyAlignment="1" applyProtection="1">
      <alignment horizontal="center"/>
      <protection/>
    </xf>
    <xf numFmtId="0" fontId="22" fillId="30" borderId="35" xfId="872" applyFont="1" applyFill="1" applyBorder="1" applyAlignment="1" applyProtection="1">
      <alignment horizontal="center" vertical="center"/>
      <protection/>
    </xf>
    <xf numFmtId="0" fontId="22" fillId="32" borderId="34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22" fillId="32" borderId="36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7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0" applyFont="1" applyProtection="1">
      <alignment/>
      <protection/>
    </xf>
    <xf numFmtId="0" fontId="0" fillId="0" borderId="0" xfId="1160" applyFont="1" applyProtection="1">
      <alignment/>
      <protection/>
    </xf>
    <xf numFmtId="0" fontId="23" fillId="0" borderId="0" xfId="1176" applyProtection="1">
      <alignment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2" borderId="34" xfId="872" applyFont="1" applyFill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37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0" fontId="14" fillId="3" borderId="38" xfId="1174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wrapText="1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30" borderId="0" xfId="1162" applyFont="1" applyFill="1" applyBorder="1" applyAlignment="1" applyProtection="1">
      <alignment vertical="center"/>
      <protection/>
    </xf>
    <xf numFmtId="0" fontId="41" fillId="0" borderId="0" xfId="1162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2" fontId="0" fillId="22" borderId="22" xfId="1162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2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2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2" applyNumberFormat="1" applyFont="1" applyFill="1" applyBorder="1" applyAlignment="1" applyProtection="1">
      <alignment horizontal="center" vertical="center" wrapText="1"/>
      <protection/>
    </xf>
    <xf numFmtId="0" fontId="0" fillId="22" borderId="31" xfId="1162" applyFont="1" applyFill="1" applyBorder="1" applyAlignment="1" applyProtection="1">
      <alignment horizontal="left" vertical="center" wrapText="1"/>
      <protection locked="0"/>
    </xf>
    <xf numFmtId="3" fontId="0" fillId="22" borderId="14" xfId="1162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2" applyNumberFormat="1" applyFont="1" applyFill="1" applyBorder="1" applyAlignment="1" applyProtection="1">
      <alignment horizontal="center" vertical="center" wrapText="1"/>
      <protection/>
    </xf>
    <xf numFmtId="0" fontId="41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Border="1" applyAlignment="1" applyProtection="1">
      <alignment horizontal="center" vertical="center" wrapText="1"/>
      <protection/>
    </xf>
    <xf numFmtId="0" fontId="41" fillId="0" borderId="0" xfId="1162" applyFont="1" applyAlignment="1" applyProtection="1">
      <alignment horizontal="center" vertical="center" wrapText="1"/>
      <protection/>
    </xf>
    <xf numFmtId="0" fontId="0" fillId="0" borderId="0" xfId="1162" applyFont="1" applyBorder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0" borderId="0" xfId="1162" applyFont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2" applyFont="1" applyBorder="1" applyAlignment="1" applyProtection="1">
      <alignment vertical="center" wrapText="1"/>
      <protection/>
    </xf>
    <xf numFmtId="0" fontId="0" fillId="0" borderId="39" xfId="1162" applyFont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horizontal="left" vertical="center" wrapText="1" indent="1"/>
      <protection/>
    </xf>
    <xf numFmtId="0" fontId="0" fillId="0" borderId="34" xfId="1162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2" applyFont="1" applyBorder="1" applyAlignment="1" applyProtection="1">
      <alignment vertical="center" wrapText="1"/>
      <protection/>
    </xf>
    <xf numFmtId="49" fontId="0" fillId="0" borderId="37" xfId="0" applyFont="1" applyBorder="1" applyAlignment="1" applyProtection="1">
      <alignment horizontal="center" vertical="center"/>
      <protection/>
    </xf>
    <xf numFmtId="0" fontId="0" fillId="0" borderId="0" xfId="1162" applyFont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1162" applyFont="1" applyBorder="1" applyAlignment="1" applyProtection="1">
      <alignment vertical="center" wrapText="1"/>
      <protection/>
    </xf>
    <xf numFmtId="4" fontId="0" fillId="30" borderId="34" xfId="0" applyNumberFormat="1" applyFont="1" applyFill="1" applyBorder="1" applyAlignment="1" applyProtection="1">
      <alignment horizontal="center" vertic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0" borderId="42" xfId="1162" applyFont="1" applyBorder="1" applyAlignment="1" applyProtection="1">
      <alignment vertical="center" wrapText="1"/>
      <protection/>
    </xf>
    <xf numFmtId="0" fontId="0" fillId="0" borderId="43" xfId="1162" applyFont="1" applyBorder="1" applyAlignment="1" applyProtection="1">
      <alignment vertical="center" wrapText="1"/>
      <protection/>
    </xf>
    <xf numFmtId="49" fontId="17" fillId="30" borderId="34" xfId="0" applyFont="1" applyFill="1" applyBorder="1" applyAlignment="1" applyProtection="1">
      <alignment vertical="top"/>
      <protection/>
    </xf>
    <xf numFmtId="49" fontId="0" fillId="30" borderId="34" xfId="0" applyFont="1" applyFill="1" applyBorder="1" applyAlignment="1" applyProtection="1">
      <alignment horizontal="left" vertical="center"/>
      <protection/>
    </xf>
    <xf numFmtId="0" fontId="0" fillId="30" borderId="40" xfId="1162" applyFont="1" applyFill="1" applyBorder="1" applyAlignment="1" applyProtection="1">
      <alignment vertical="center" wrapText="1"/>
      <protection/>
    </xf>
    <xf numFmtId="49" fontId="14" fillId="30" borderId="44" xfId="1179" applyNumberFormat="1" applyFont="1" applyFill="1" applyBorder="1" applyAlignment="1" applyProtection="1">
      <alignment horizontal="center" vertical="center" wrapText="1"/>
      <protection/>
    </xf>
    <xf numFmtId="3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179" fontId="0" fillId="31" borderId="18" xfId="0" applyNumberFormat="1" applyFont="1" applyFill="1" applyBorder="1" applyAlignment="1" applyProtection="1">
      <alignment horizontal="center" vertical="center"/>
      <protection locked="0"/>
    </xf>
    <xf numFmtId="3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7" fillId="31" borderId="46" xfId="1179" applyFont="1" applyFill="1" applyBorder="1" applyAlignment="1" applyProtection="1">
      <alignment horizontal="center" vertical="center"/>
      <protection/>
    </xf>
    <xf numFmtId="0" fontId="62" fillId="30" borderId="0" xfId="1179" applyFont="1" applyFill="1" applyBorder="1" applyAlignment="1" applyProtection="1">
      <alignment horizontal="left" vertical="center" indent="1"/>
      <protection/>
    </xf>
    <xf numFmtId="0" fontId="17" fillId="22" borderId="46" xfId="1179" applyFont="1" applyFill="1" applyBorder="1" applyAlignment="1" applyProtection="1">
      <alignment horizontal="center" vertical="center"/>
      <protection/>
    </xf>
    <xf numFmtId="0" fontId="17" fillId="3" borderId="46" xfId="1174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9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4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8" xfId="1162" applyFont="1" applyBorder="1" applyAlignment="1" applyProtection="1">
      <alignment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49" xfId="1162" applyFont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2" xfId="1177" applyNumberFormat="1" applyFont="1" applyFill="1" applyBorder="1" applyAlignment="1" applyProtection="1">
      <alignment horizontal="left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30" borderId="32" xfId="0" applyNumberFormat="1" applyFont="1" applyFill="1" applyBorder="1" applyAlignment="1" applyProtection="1">
      <alignment horizontal="center" vertical="center"/>
      <protection/>
    </xf>
    <xf numFmtId="0" fontId="14" fillId="30" borderId="50" xfId="0" applyNumberFormat="1" applyFont="1" applyFill="1" applyBorder="1" applyAlignment="1" applyProtection="1">
      <alignment horizontal="left" indent="1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" borderId="18" xfId="1174" applyFont="1" applyFill="1" applyBorder="1" applyAlignment="1" applyProtection="1">
      <alignment horizontal="center" vertical="center" wrapText="1"/>
      <protection/>
    </xf>
    <xf numFmtId="0" fontId="22" fillId="32" borderId="32" xfId="874" applyFont="1" applyFill="1" applyBorder="1" applyAlignment="1" applyProtection="1">
      <alignment horizontal="left" vertical="center" wrapText="1" indent="1"/>
      <protection/>
    </xf>
    <xf numFmtId="49" fontId="0" fillId="30" borderId="2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4" xfId="872" applyNumberFormat="1" applyFont="1" applyFill="1" applyBorder="1" applyAlignment="1" applyProtection="1">
      <alignment horizontal="left" vertical="center" inden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22" fillId="34" borderId="50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69" applyFont="1" applyFill="1" applyBorder="1" applyAlignment="1" applyProtection="1">
      <alignment vertical="center" wrapText="1"/>
      <protection/>
    </xf>
    <xf numFmtId="0" fontId="0" fillId="0" borderId="0" xfId="1169" applyFont="1" applyBorder="1" applyAlignment="1" applyProtection="1">
      <alignment vertical="center" wrapText="1"/>
      <protection/>
    </xf>
    <xf numFmtId="0" fontId="0" fillId="30" borderId="0" xfId="1174" applyFont="1" applyFill="1" applyBorder="1" applyAlignment="1" applyProtection="1">
      <alignment vertical="center" wrapText="1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0" fontId="0" fillId="30" borderId="0" xfId="1174" applyFont="1" applyFill="1" applyBorder="1" applyAlignment="1" applyProtection="1">
      <alignment horizontal="center" vertical="center" wrapText="1"/>
      <protection/>
    </xf>
    <xf numFmtId="0" fontId="0" fillId="0" borderId="48" xfId="1169" applyFont="1" applyBorder="1" applyAlignment="1" applyProtection="1">
      <alignment vertical="center" wrapText="1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0" fontId="0" fillId="31" borderId="38" xfId="1174" applyFont="1" applyFill="1" applyBorder="1" applyAlignment="1" applyProtection="1">
      <alignment horizontal="center" vertical="center" wrapText="1"/>
      <protection locked="0"/>
    </xf>
    <xf numFmtId="0" fontId="0" fillId="30" borderId="0" xfId="1179" applyNumberFormat="1" applyFont="1" applyFill="1" applyBorder="1" applyAlignment="1" applyProtection="1">
      <alignment horizontal="center" vertical="center" wrapText="1"/>
      <protection/>
    </xf>
    <xf numFmtId="0" fontId="0" fillId="31" borderId="38" xfId="11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9" applyFont="1" applyFill="1" applyAlignment="1" applyProtection="1">
      <alignment vertical="center" wrapText="1"/>
      <protection/>
    </xf>
    <xf numFmtId="0" fontId="0" fillId="31" borderId="18" xfId="1174" applyFont="1" applyFill="1" applyBorder="1" applyAlignment="1" applyProtection="1">
      <alignment horizontal="center" vertical="center" wrapText="1"/>
      <protection locked="0"/>
    </xf>
    <xf numFmtId="49" fontId="0" fillId="30" borderId="14" xfId="1179" applyNumberFormat="1" applyFont="1" applyFill="1" applyBorder="1" applyAlignment="1" applyProtection="1">
      <alignment horizontal="center" vertical="center" wrapText="1"/>
      <protection/>
    </xf>
    <xf numFmtId="49" fontId="0" fillId="30" borderId="24" xfId="1179" applyNumberFormat="1" applyFont="1" applyFill="1" applyBorder="1" applyAlignment="1" applyProtection="1">
      <alignment horizontal="center" vertical="center" wrapText="1"/>
      <protection/>
    </xf>
    <xf numFmtId="0" fontId="0" fillId="30" borderId="14" xfId="1174" applyFont="1" applyFill="1" applyBorder="1" applyAlignment="1" applyProtection="1">
      <alignment horizontal="center" vertical="center" wrapText="1"/>
      <protection/>
    </xf>
    <xf numFmtId="0" fontId="0" fillId="30" borderId="51" xfId="1174" applyFont="1" applyFill="1" applyBorder="1" applyAlignment="1" applyProtection="1">
      <alignment horizontal="center" vertical="center" wrapText="1"/>
      <protection/>
    </xf>
    <xf numFmtId="0" fontId="0" fillId="30" borderId="52" xfId="1169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79" applyNumberFormat="1" applyFont="1" applyFill="1" applyBorder="1" applyAlignment="1" applyProtection="1">
      <alignment horizontal="center" vertical="center" wrapText="1"/>
      <protection/>
    </xf>
    <xf numFmtId="0" fontId="0" fillId="0" borderId="0" xfId="1169" applyFont="1" applyAlignment="1" applyProtection="1">
      <alignment horizontal="center" vertical="center" wrapTex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0" fillId="34" borderId="41" xfId="0" applyFont="1" applyFill="1" applyBorder="1" applyAlignment="1" applyProtection="1">
      <alignment horizontal="center" vertical="top"/>
      <protection/>
    </xf>
    <xf numFmtId="49" fontId="0" fillId="34" borderId="53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8" xfId="1160" applyFont="1" applyFill="1" applyBorder="1" applyAlignment="1" applyProtection="1">
      <alignment horizontal="center" vertical="center" wrapText="1"/>
      <protection locked="0"/>
    </xf>
    <xf numFmtId="49" fontId="60" fillId="30" borderId="54" xfId="0" applyNumberFormat="1" applyFont="1" applyFill="1" applyBorder="1" applyAlignment="1" applyProtection="1">
      <alignment horizontal="center" vertical="center" wrapText="1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39" xfId="1162" applyFont="1" applyFill="1" applyBorder="1" applyAlignment="1" applyProtection="1">
      <alignment vertical="center" wrapText="1"/>
      <protection/>
    </xf>
    <xf numFmtId="49" fontId="0" fillId="30" borderId="55" xfId="1166" applyFill="1" applyBorder="1" applyProtection="1">
      <alignment vertical="top"/>
      <protection/>
    </xf>
    <xf numFmtId="49" fontId="0" fillId="30" borderId="56" xfId="1166" applyFill="1" applyBorder="1" applyProtection="1">
      <alignment vertical="top"/>
      <protection/>
    </xf>
    <xf numFmtId="49" fontId="0" fillId="30" borderId="57" xfId="1166" applyFill="1" applyBorder="1" applyProtection="1">
      <alignment vertical="top"/>
      <protection/>
    </xf>
    <xf numFmtId="49" fontId="0" fillId="0" borderId="58" xfId="1166" applyBorder="1" applyProtection="1">
      <alignment vertical="top"/>
      <protection/>
    </xf>
    <xf numFmtId="49" fontId="0" fillId="0" borderId="59" xfId="1166" applyBorder="1" applyProtection="1">
      <alignment vertical="top"/>
      <protection/>
    </xf>
    <xf numFmtId="0" fontId="0" fillId="30" borderId="55" xfId="1174" applyFont="1" applyFill="1" applyBorder="1" applyAlignment="1" applyProtection="1">
      <alignment vertical="center" wrapText="1"/>
      <protection/>
    </xf>
    <xf numFmtId="0" fontId="19" fillId="30" borderId="55" xfId="1179" applyNumberFormat="1" applyFont="1" applyFill="1" applyBorder="1" applyAlignment="1" applyProtection="1">
      <alignment horizontal="center" vertical="center" wrapText="1"/>
      <protection/>
    </xf>
    <xf numFmtId="0" fontId="0" fillId="30" borderId="60" xfId="1174" applyFont="1" applyFill="1" applyBorder="1" applyAlignment="1" applyProtection="1">
      <alignment vertical="center" wrapText="1"/>
      <protection/>
    </xf>
    <xf numFmtId="0" fontId="0" fillId="0" borderId="61" xfId="1169" applyFont="1" applyBorder="1" applyAlignment="1" applyProtection="1">
      <alignment vertical="center" wrapText="1"/>
      <protection/>
    </xf>
    <xf numFmtId="0" fontId="0" fillId="0" borderId="61" xfId="1174" applyFont="1" applyFill="1" applyBorder="1" applyAlignment="1" applyProtection="1">
      <alignment horizontal="center" vertical="center" wrapText="1"/>
      <protection/>
    </xf>
    <xf numFmtId="0" fontId="0" fillId="30" borderId="56" xfId="1174" applyFont="1" applyFill="1" applyBorder="1" applyAlignment="1" applyProtection="1">
      <alignment vertical="center" wrapText="1"/>
      <protection/>
    </xf>
    <xf numFmtId="0" fontId="0" fillId="30" borderId="57" xfId="1174" applyFont="1" applyFill="1" applyBorder="1" applyAlignment="1" applyProtection="1">
      <alignment vertical="center" wrapText="1"/>
      <protection/>
    </xf>
    <xf numFmtId="0" fontId="0" fillId="30" borderId="57" xfId="1174" applyFont="1" applyFill="1" applyBorder="1" applyAlignment="1" applyProtection="1">
      <alignment horizontal="center" vertical="center" wrapText="1"/>
      <protection/>
    </xf>
    <xf numFmtId="0" fontId="0" fillId="0" borderId="62" xfId="1169" applyFont="1" applyBorder="1" applyAlignment="1" applyProtection="1">
      <alignment vertical="center" wrapText="1"/>
      <protection/>
    </xf>
    <xf numFmtId="0" fontId="0" fillId="0" borderId="58" xfId="1169" applyFont="1" applyBorder="1" applyAlignment="1" applyProtection="1">
      <alignment vertical="center" wrapText="1"/>
      <protection/>
    </xf>
    <xf numFmtId="0" fontId="0" fillId="0" borderId="58" xfId="1169" applyFont="1" applyBorder="1" applyAlignment="1" applyProtection="1">
      <alignment vertical="center" wrapText="1"/>
      <protection/>
    </xf>
    <xf numFmtId="0" fontId="61" fillId="30" borderId="58" xfId="1179" applyNumberFormat="1" applyFont="1" applyFill="1" applyBorder="1" applyAlignment="1" applyProtection="1">
      <alignment horizontal="center" vertical="top" wrapText="1"/>
      <protection/>
    </xf>
    <xf numFmtId="0" fontId="0" fillId="30" borderId="58" xfId="1179" applyNumberFormat="1" applyFont="1" applyFill="1" applyBorder="1" applyAlignment="1" applyProtection="1">
      <alignment horizontal="center" vertical="center" wrapText="1"/>
      <protection/>
    </xf>
    <xf numFmtId="0" fontId="0" fillId="30" borderId="58" xfId="1169" applyFont="1" applyFill="1" applyBorder="1" applyAlignment="1" applyProtection="1">
      <alignment vertical="center" wrapText="1"/>
      <protection/>
    </xf>
    <xf numFmtId="0" fontId="0" fillId="30" borderId="58" xfId="1174" applyFont="1" applyFill="1" applyBorder="1" applyAlignment="1" applyProtection="1">
      <alignment vertical="center" wrapText="1"/>
      <protection/>
    </xf>
    <xf numFmtId="0" fontId="0" fillId="30" borderId="59" xfId="1174" applyFont="1" applyFill="1" applyBorder="1" applyAlignment="1" applyProtection="1">
      <alignment vertical="center"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0" fillId="30" borderId="55" xfId="0" applyNumberFormat="1" applyFont="1" applyFill="1" applyBorder="1" applyAlignment="1" applyProtection="1">
      <alignment horizontal="right" vertical="top"/>
      <protection/>
    </xf>
    <xf numFmtId="0" fontId="0" fillId="30" borderId="55" xfId="1162" applyFont="1" applyFill="1" applyBorder="1" applyAlignment="1" applyProtection="1">
      <alignment vertical="center" wrapText="1"/>
      <protection/>
    </xf>
    <xf numFmtId="0" fontId="0" fillId="30" borderId="60" xfId="0" applyNumberFormat="1" applyFont="1" applyFill="1" applyBorder="1" applyAlignment="1" applyProtection="1">
      <alignment wrapText="1"/>
      <protection/>
    </xf>
    <xf numFmtId="0" fontId="14" fillId="30" borderId="61" xfId="0" applyNumberFormat="1" applyFont="1" applyFill="1" applyBorder="1" applyAlignment="1" applyProtection="1">
      <alignment horizontal="center" wrapText="1"/>
      <protection/>
    </xf>
    <xf numFmtId="0" fontId="0" fillId="30" borderId="56" xfId="1162" applyFont="1" applyFill="1" applyBorder="1" applyAlignment="1" applyProtection="1">
      <alignment vertical="center" wrapText="1"/>
      <protection/>
    </xf>
    <xf numFmtId="0" fontId="0" fillId="30" borderId="57" xfId="1162" applyFont="1" applyFill="1" applyBorder="1" applyAlignment="1" applyProtection="1">
      <alignment vertical="center" wrapText="1"/>
      <protection/>
    </xf>
    <xf numFmtId="0" fontId="14" fillId="30" borderId="62" xfId="0" applyNumberFormat="1" applyFont="1" applyFill="1" applyBorder="1" applyAlignment="1" applyProtection="1">
      <alignment horizontal="center" wrapText="1"/>
      <protection/>
    </xf>
    <xf numFmtId="0" fontId="14" fillId="30" borderId="58" xfId="0" applyNumberFormat="1" applyFont="1" applyFill="1" applyBorder="1" applyAlignment="1" applyProtection="1">
      <alignment horizontal="center" wrapText="1"/>
      <protection/>
    </xf>
    <xf numFmtId="0" fontId="0" fillId="30" borderId="58" xfId="1162" applyFont="1" applyFill="1" applyBorder="1" applyAlignment="1" applyProtection="1">
      <alignment vertical="center" wrapText="1"/>
      <protection/>
    </xf>
    <xf numFmtId="0" fontId="0" fillId="30" borderId="59" xfId="1162" applyFont="1" applyFill="1" applyBorder="1" applyAlignment="1" applyProtection="1">
      <alignment vertical="center"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14" fillId="30" borderId="55" xfId="0" applyNumberFormat="1" applyFont="1" applyFill="1" applyBorder="1" applyAlignment="1" applyProtection="1">
      <alignment horizontal="right" vertical="top"/>
      <protection/>
    </xf>
    <xf numFmtId="0" fontId="0" fillId="30" borderId="55" xfId="0" applyNumberFormat="1" applyFont="1" applyFill="1" applyBorder="1" applyAlignment="1" applyProtection="1">
      <alignment horizontal="right" vertical="top"/>
      <protection/>
    </xf>
    <xf numFmtId="0" fontId="0" fillId="30" borderId="55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 wrapText="1"/>
      <protection/>
    </xf>
    <xf numFmtId="0" fontId="59" fillId="0" borderId="61" xfId="0" applyNumberFormat="1" applyFont="1" applyFill="1" applyBorder="1" applyAlignment="1" applyProtection="1">
      <alignment horizontal="center" wrapText="1"/>
      <protection/>
    </xf>
    <xf numFmtId="0" fontId="0" fillId="0" borderId="61" xfId="1162" applyFont="1" applyBorder="1" applyAlignment="1" applyProtection="1">
      <alignment vertical="center" wrapText="1"/>
      <protection/>
    </xf>
    <xf numFmtId="0" fontId="0" fillId="30" borderId="56" xfId="0" applyNumberFormat="1" applyFont="1" applyFill="1" applyBorder="1" applyAlignment="1" applyProtection="1">
      <alignment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14" fillId="30" borderId="58" xfId="0" applyNumberFormat="1" applyFont="1" applyFill="1" applyBorder="1" applyAlignment="1" applyProtection="1">
      <alignment/>
      <protection/>
    </xf>
    <xf numFmtId="0" fontId="58" fillId="30" borderId="58" xfId="0" applyNumberFormat="1" applyFon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19" fillId="30" borderId="55" xfId="0" applyNumberFormat="1" applyFont="1" applyFill="1" applyBorder="1" applyAlignment="1" applyProtection="1">
      <alignment/>
      <protection/>
    </xf>
    <xf numFmtId="0" fontId="0" fillId="30" borderId="55" xfId="0" applyNumberFormat="1" applyFont="1" applyFill="1" applyBorder="1" applyAlignment="1" applyProtection="1">
      <alignment/>
      <protection/>
    </xf>
    <xf numFmtId="0" fontId="0" fillId="30" borderId="56" xfId="0" applyNumberFormat="1" applyFont="1" applyFill="1" applyBorder="1" applyAlignment="1" applyProtection="1">
      <alignment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58" fillId="30" borderId="62" xfId="0" applyNumberFormat="1" applyFont="1" applyFill="1" applyBorder="1" applyAlignment="1" applyProtection="1">
      <alignment horizontal="center" wrapText="1"/>
      <protection/>
    </xf>
    <xf numFmtId="0" fontId="58" fillId="30" borderId="58" xfId="0" applyNumberFormat="1" applyFont="1" applyFill="1" applyBorder="1" applyAlignment="1" applyProtection="1">
      <alignment horizontal="center" wrapText="1"/>
      <protection/>
    </xf>
    <xf numFmtId="0" fontId="58" fillId="30" borderId="58" xfId="0" applyNumberFormat="1" applyFont="1" applyFill="1" applyBorder="1" applyAlignment="1" applyProtection="1">
      <alignment horizontal="center" wrapText="1"/>
      <protection/>
    </xf>
    <xf numFmtId="0" fontId="41" fillId="30" borderId="58" xfId="0" applyNumberFormat="1" applyFont="1" applyFill="1" applyBorder="1" applyAlignment="1" applyProtection="1">
      <alignment/>
      <protection/>
    </xf>
    <xf numFmtId="0" fontId="41" fillId="30" borderId="59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55" xfId="1160" applyFont="1" applyFill="1" applyBorder="1" applyProtection="1">
      <alignment/>
      <protection/>
    </xf>
    <xf numFmtId="0" fontId="0" fillId="30" borderId="60" xfId="1160" applyFont="1" applyFill="1" applyBorder="1" applyProtection="1">
      <alignment/>
      <protection/>
    </xf>
    <xf numFmtId="0" fontId="0" fillId="30" borderId="61" xfId="1160" applyFont="1" applyFill="1" applyBorder="1" applyProtection="1">
      <alignment/>
      <protection/>
    </xf>
    <xf numFmtId="0" fontId="0" fillId="30" borderId="56" xfId="1160" applyFont="1" applyFill="1" applyBorder="1" applyProtection="1">
      <alignment/>
      <protection/>
    </xf>
    <xf numFmtId="0" fontId="0" fillId="30" borderId="57" xfId="1160" applyFont="1" applyFill="1" applyBorder="1" applyProtection="1">
      <alignment/>
      <protection/>
    </xf>
    <xf numFmtId="0" fontId="0" fillId="30" borderId="62" xfId="1160" applyFont="1" applyFill="1" applyBorder="1" applyProtection="1">
      <alignment/>
      <protection/>
    </xf>
    <xf numFmtId="0" fontId="0" fillId="30" borderId="58" xfId="1160" applyFont="1" applyFill="1" applyBorder="1" applyProtection="1">
      <alignment/>
      <protection/>
    </xf>
    <xf numFmtId="0" fontId="0" fillId="30" borderId="59" xfId="1160" applyFont="1" applyFill="1" applyBorder="1" applyProtection="1">
      <alignment/>
      <protection/>
    </xf>
    <xf numFmtId="49" fontId="64" fillId="0" borderId="0" xfId="1166" applyFont="1" applyAlignment="1" applyProtection="1">
      <alignment horizontal="right" vertical="top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3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75" applyProtection="1">
      <alignment/>
      <protection/>
    </xf>
    <xf numFmtId="0" fontId="81" fillId="0" borderId="0" xfId="1175" applyFont="1" applyProtection="1">
      <alignment/>
      <protection/>
    </xf>
    <xf numFmtId="49" fontId="56" fillId="30" borderId="0" xfId="1180" applyNumberFormat="1" applyFont="1" applyFill="1" applyBorder="1" applyAlignment="1" applyProtection="1">
      <alignment vertical="center" wrapText="1"/>
      <protection/>
    </xf>
    <xf numFmtId="0" fontId="55" fillId="30" borderId="0" xfId="1174" applyFont="1" applyFill="1" applyBorder="1" applyAlignment="1" applyProtection="1">
      <alignment vertical="center" wrapText="1"/>
      <protection/>
    </xf>
    <xf numFmtId="49" fontId="55" fillId="31" borderId="64" xfId="1174" applyNumberFormat="1" applyFont="1" applyFill="1" applyBorder="1" applyAlignment="1" applyProtection="1">
      <alignment vertical="center" wrapText="1"/>
      <protection locked="0"/>
    </xf>
    <xf numFmtId="49" fontId="55" fillId="31" borderId="65" xfId="1174" applyNumberFormat="1" applyFont="1" applyFill="1" applyBorder="1" applyAlignment="1" applyProtection="1">
      <alignment vertical="center" wrapText="1"/>
      <protection locked="0"/>
    </xf>
    <xf numFmtId="0" fontId="0" fillId="0" borderId="55" xfId="1169" applyFont="1" applyBorder="1" applyAlignment="1" applyProtection="1">
      <alignment vertical="center" wrapText="1"/>
      <protection/>
    </xf>
    <xf numFmtId="0" fontId="0" fillId="0" borderId="0" xfId="1174" applyFont="1" applyProtection="1">
      <alignment/>
      <protection/>
    </xf>
    <xf numFmtId="49" fontId="55" fillId="0" borderId="0" xfId="1173" applyFont="1" applyProtection="1">
      <alignment vertical="top"/>
      <protection/>
    </xf>
    <xf numFmtId="0" fontId="55" fillId="30" borderId="55" xfId="1179" applyFont="1" applyFill="1" applyBorder="1" applyProtection="1">
      <alignment/>
      <protection/>
    </xf>
    <xf numFmtId="0" fontId="55" fillId="30" borderId="0" xfId="1179" applyFont="1" applyFill="1" applyBorder="1" applyAlignment="1" applyProtection="1">
      <alignment vertical="center"/>
      <protection/>
    </xf>
    <xf numFmtId="0" fontId="55" fillId="30" borderId="58" xfId="1179" applyFont="1" applyFill="1" applyBorder="1" applyProtection="1">
      <alignment/>
      <protection/>
    </xf>
    <xf numFmtId="0" fontId="55" fillId="30" borderId="60" xfId="1179" applyFont="1" applyFill="1" applyBorder="1" applyProtection="1">
      <alignment/>
      <protection/>
    </xf>
    <xf numFmtId="0" fontId="55" fillId="30" borderId="61" xfId="1179" applyFont="1" applyFill="1" applyBorder="1" applyProtection="1">
      <alignment/>
      <protection/>
    </xf>
    <xf numFmtId="0" fontId="55" fillId="30" borderId="62" xfId="1179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55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8" applyFont="1" applyFill="1" applyBorder="1" applyAlignment="1" applyProtection="1">
      <alignment wrapText="1"/>
      <protection/>
    </xf>
    <xf numFmtId="0" fontId="55" fillId="30" borderId="58" xfId="1178" applyFont="1" applyFill="1" applyBorder="1" applyAlignment="1" applyProtection="1">
      <alignment wrapText="1"/>
      <protection/>
    </xf>
    <xf numFmtId="0" fontId="55" fillId="0" borderId="0" xfId="1178" applyFont="1" applyAlignment="1" applyProtection="1">
      <alignment wrapText="1"/>
      <protection/>
    </xf>
    <xf numFmtId="49" fontId="56" fillId="30" borderId="0" xfId="1170" applyFont="1" applyFill="1" applyBorder="1" applyAlignment="1" applyProtection="1">
      <alignment horizontal="left" vertical="center" indent="2"/>
      <protection/>
    </xf>
    <xf numFmtId="0" fontId="56" fillId="30" borderId="0" xfId="1178" applyNumberFormat="1" applyFont="1" applyFill="1" applyBorder="1" applyAlignment="1" applyProtection="1">
      <alignment horizontal="right" vertical="center"/>
      <protection/>
    </xf>
    <xf numFmtId="0" fontId="14" fillId="30" borderId="3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right" vertical="center"/>
      <protection/>
    </xf>
    <xf numFmtId="0" fontId="14" fillId="3" borderId="14" xfId="1174" applyFont="1" applyFill="1" applyBorder="1" applyAlignment="1" applyProtection="1">
      <alignment horizontal="center" vertical="center"/>
      <protection/>
    </xf>
    <xf numFmtId="0" fontId="14" fillId="3" borderId="14" xfId="1174" applyFont="1" applyFill="1" applyBorder="1" applyAlignment="1" applyProtection="1">
      <alignment horizontal="center" vertical="center" wrapText="1"/>
      <protection/>
    </xf>
    <xf numFmtId="0" fontId="0" fillId="0" borderId="0" xfId="1174" applyFont="1" applyAlignment="1" applyProtection="1">
      <alignment horizontal="center" vertical="center"/>
      <protection/>
    </xf>
    <xf numFmtId="49" fontId="0" fillId="0" borderId="0" xfId="1174" applyNumberFormat="1" applyFont="1" applyAlignment="1" applyProtection="1">
      <alignment horizontal="center" vertical="center"/>
      <protection/>
    </xf>
    <xf numFmtId="0" fontId="0" fillId="30" borderId="66" xfId="0" applyNumberFormat="1" applyFont="1" applyFill="1" applyBorder="1" applyAlignment="1" applyProtection="1">
      <alignment horizontal="left" vertical="center" wrapText="1" indent="1"/>
      <protection/>
    </xf>
    <xf numFmtId="0" fontId="17" fillId="32" borderId="67" xfId="1177" applyFont="1" applyFill="1" applyBorder="1" applyAlignment="1" applyProtection="1">
      <alignment horizontal="left" vertical="center"/>
      <protection/>
    </xf>
    <xf numFmtId="0" fontId="0" fillId="30" borderId="68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69" xfId="0" applyNumberFormat="1" applyFont="1" applyFill="1" applyBorder="1" applyAlignment="1" applyProtection="1">
      <alignment horizontal="center" vertical="center" wrapText="1"/>
      <protection/>
    </xf>
    <xf numFmtId="0" fontId="17" fillId="32" borderId="70" xfId="1177" applyFont="1" applyFill="1" applyBorder="1" applyAlignment="1" applyProtection="1">
      <alignment horizontal="left" vertical="center"/>
      <protection/>
    </xf>
    <xf numFmtId="0" fontId="22" fillId="32" borderId="71" xfId="872" applyFont="1" applyFill="1" applyBorder="1" applyAlignment="1" applyProtection="1">
      <alignment vertical="center"/>
      <protection/>
    </xf>
    <xf numFmtId="0" fontId="17" fillId="32" borderId="71" xfId="1177" applyFont="1" applyFill="1" applyBorder="1" applyProtection="1">
      <alignment/>
      <protection/>
    </xf>
    <xf numFmtId="4" fontId="0" fillId="3" borderId="72" xfId="0" applyNumberFormat="1" applyFont="1" applyFill="1" applyBorder="1" applyAlignment="1" applyProtection="1">
      <alignment horizontal="center" vertical="center"/>
      <protection/>
    </xf>
    <xf numFmtId="4" fontId="0" fillId="30" borderId="63" xfId="0" applyNumberFormat="1" applyFont="1" applyFill="1" applyBorder="1" applyAlignment="1" applyProtection="1">
      <alignment horizontal="center" vertical="center"/>
      <protection/>
    </xf>
    <xf numFmtId="179" fontId="0" fillId="30" borderId="63" xfId="0" applyNumberFormat="1" applyFont="1" applyFill="1" applyBorder="1" applyAlignment="1" applyProtection="1">
      <alignment horizontal="center" vertical="center"/>
      <protection/>
    </xf>
    <xf numFmtId="49" fontId="0" fillId="30" borderId="63" xfId="0" applyNumberFormat="1" applyFont="1" applyFill="1" applyBorder="1" applyAlignment="1" applyProtection="1">
      <alignment horizontal="center" vertical="center" wrapText="1"/>
      <protection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0" fontId="17" fillId="32" borderId="73" xfId="1177" applyFont="1" applyFill="1" applyBorder="1" applyAlignment="1" applyProtection="1">
      <alignment horizontal="center"/>
      <protection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0" fontId="17" fillId="32" borderId="74" xfId="1177" applyFont="1" applyFill="1" applyBorder="1" applyAlignment="1" applyProtection="1">
      <alignment horizontal="center"/>
      <protection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2" applyAlignment="1" applyProtection="1">
      <alignment wrapText="1"/>
      <protection/>
    </xf>
    <xf numFmtId="0" fontId="23" fillId="0" borderId="0" xfId="1172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75" xfId="1174" applyFont="1" applyFill="1" applyBorder="1" applyAlignment="1" applyProtection="1">
      <alignment horizontal="center" vertical="center" wrapText="1"/>
      <protection locked="0"/>
    </xf>
    <xf numFmtId="0" fontId="0" fillId="3" borderId="75" xfId="1174" applyFont="1" applyFill="1" applyBorder="1" applyAlignment="1" applyProtection="1">
      <alignment horizontal="center" vertical="center" wrapText="1"/>
      <protection/>
    </xf>
    <xf numFmtId="49" fontId="0" fillId="3" borderId="72" xfId="1179" applyNumberFormat="1" applyFont="1" applyFill="1" applyBorder="1" applyAlignment="1" applyProtection="1">
      <alignment horizontal="center" vertical="center" wrapText="1"/>
      <protection/>
    </xf>
    <xf numFmtId="49" fontId="0" fillId="3" borderId="76" xfId="1179" applyNumberFormat="1" applyFont="1" applyFill="1" applyBorder="1" applyAlignment="1" applyProtection="1">
      <alignment horizontal="center" vertical="center" wrapText="1"/>
      <protection/>
    </xf>
    <xf numFmtId="0" fontId="0" fillId="30" borderId="75" xfId="1179" applyNumberFormat="1" applyFont="1" applyFill="1" applyBorder="1" applyAlignment="1" applyProtection="1">
      <alignment horizontal="center" vertical="center" wrapText="1"/>
      <protection/>
    </xf>
    <xf numFmtId="0" fontId="0" fillId="3" borderId="75" xfId="1179" applyNumberFormat="1" applyFont="1" applyFill="1" applyBorder="1" applyAlignment="1" applyProtection="1">
      <alignment horizontal="center" vertical="center" wrapText="1"/>
      <protection/>
    </xf>
    <xf numFmtId="0" fontId="22" fillId="30" borderId="77" xfId="872" applyNumberFormat="1" applyFont="1" applyFill="1" applyBorder="1" applyAlignment="1" applyProtection="1">
      <alignment vertical="center" wrapText="1"/>
      <protection/>
    </xf>
    <xf numFmtId="0" fontId="22" fillId="30" borderId="77" xfId="872" applyFont="1" applyFill="1" applyBorder="1" applyAlignment="1" applyProtection="1">
      <alignment vertical="center"/>
      <protection/>
    </xf>
    <xf numFmtId="0" fontId="0" fillId="0" borderId="0" xfId="1169" applyFont="1" applyAlignment="1" applyProtection="1">
      <alignment horizontal="right" vertical="center"/>
      <protection/>
    </xf>
    <xf numFmtId="0" fontId="0" fillId="0" borderId="0" xfId="1169" applyFont="1" applyAlignment="1" applyProtection="1">
      <alignment horizontal="left" vertical="center"/>
      <protection/>
    </xf>
    <xf numFmtId="4" fontId="0" fillId="22" borderId="63" xfId="0" applyNumberFormat="1" applyFont="1" applyFill="1" applyBorder="1" applyAlignment="1" applyProtection="1">
      <alignment horizontal="center" vertical="center"/>
      <protection locked="0"/>
    </xf>
    <xf numFmtId="179" fontId="0" fillId="22" borderId="63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68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22" fillId="30" borderId="61" xfId="872" applyNumberFormat="1" applyFont="1" applyFill="1" applyBorder="1" applyAlignment="1" applyProtection="1">
      <alignment horizontal="left" wrapText="1"/>
      <protection/>
    </xf>
    <xf numFmtId="0" fontId="0" fillId="30" borderId="62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78" xfId="0" applyNumberFormat="1" applyFont="1" applyFill="1" applyBorder="1" applyAlignment="1" applyProtection="1">
      <alignment horizontal="center" vertical="center" wrapText="1"/>
      <protection/>
    </xf>
    <xf numFmtId="0" fontId="14" fillId="30" borderId="78" xfId="1163" applyNumberFormat="1" applyFont="1" applyFill="1" applyBorder="1" applyAlignment="1" applyProtection="1">
      <alignment horizontal="center" vertical="center" wrapText="1"/>
      <protection/>
    </xf>
    <xf numFmtId="0" fontId="14" fillId="30" borderId="79" xfId="1163" applyNumberFormat="1" applyFont="1" applyFill="1" applyBorder="1" applyAlignment="1" applyProtection="1">
      <alignment horizontal="center" vertical="center" wrapText="1"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0" borderId="10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4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74" applyNumberFormat="1" applyFont="1" applyFill="1" applyBorder="1" applyAlignment="1" applyProtection="1">
      <alignment horizontal="center" vertical="center" wrapText="1"/>
      <protection locked="0"/>
    </xf>
    <xf numFmtId="14" fontId="0" fillId="30" borderId="80" xfId="1174" applyNumberFormat="1" applyFont="1" applyFill="1" applyBorder="1" applyAlignment="1" applyProtection="1">
      <alignment horizontal="center" vertical="center" wrapText="1"/>
      <protection/>
    </xf>
    <xf numFmtId="49" fontId="0" fillId="30" borderId="10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3" applyNumberFormat="1" applyFont="1" applyFill="1" applyBorder="1" applyAlignment="1" applyProtection="1">
      <alignment horizontal="left" vertical="center" wrapText="1"/>
      <protection/>
    </xf>
    <xf numFmtId="0" fontId="0" fillId="30" borderId="80" xfId="1163" applyNumberFormat="1" applyFont="1" applyFill="1" applyBorder="1" applyAlignment="1" applyProtection="1">
      <alignment horizontal="left" vertical="center" wrapText="1"/>
      <protection/>
    </xf>
    <xf numFmtId="0" fontId="0" fillId="36" borderId="81" xfId="0" applyNumberFormat="1" applyFont="1" applyFill="1" applyBorder="1" applyAlignment="1" applyProtection="1">
      <alignment horizontal="center" wrapText="1"/>
      <protection/>
    </xf>
    <xf numFmtId="0" fontId="22" fillId="36" borderId="82" xfId="874" applyFont="1" applyFill="1" applyBorder="1" applyAlignment="1" applyProtection="1">
      <alignment horizontal="left" vertical="center" wrapText="1" indent="1"/>
      <protection/>
    </xf>
    <xf numFmtId="0" fontId="0" fillId="36" borderId="82" xfId="0" applyNumberFormat="1" applyFont="1" applyFill="1" applyBorder="1" applyAlignment="1" applyProtection="1">
      <alignment wrapText="1"/>
      <protection/>
    </xf>
    <xf numFmtId="0" fontId="0" fillId="36" borderId="83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84" xfId="1169" applyFont="1" applyBorder="1" applyAlignment="1" applyProtection="1">
      <alignment vertical="center" wrapText="1"/>
      <protection/>
    </xf>
    <xf numFmtId="0" fontId="0" fillId="30" borderId="0" xfId="1162" applyFont="1" applyFill="1" applyBorder="1" applyAlignment="1" applyProtection="1">
      <alignment horizontal="right" vertical="center"/>
      <protection/>
    </xf>
    <xf numFmtId="49" fontId="0" fillId="30" borderId="14" xfId="0" applyNumberFormat="1" applyFill="1" applyBorder="1" applyAlignment="1" applyProtection="1">
      <alignment vertical="center" wrapText="1"/>
      <protection/>
    </xf>
    <xf numFmtId="0" fontId="14" fillId="0" borderId="78" xfId="1175" applyFont="1" applyBorder="1" applyAlignment="1" applyProtection="1">
      <alignment horizontal="center" vertical="center"/>
      <protection/>
    </xf>
    <xf numFmtId="0" fontId="56" fillId="30" borderId="85" xfId="1174" applyFont="1" applyFill="1" applyBorder="1" applyAlignment="1" applyProtection="1">
      <alignment horizontal="center" vertical="center" wrapText="1"/>
      <protection/>
    </xf>
    <xf numFmtId="0" fontId="56" fillId="30" borderId="86" xfId="1174" applyFont="1" applyFill="1" applyBorder="1" applyAlignment="1" applyProtection="1">
      <alignment horizontal="center" vertical="center" wrapText="1"/>
      <protection/>
    </xf>
    <xf numFmtId="0" fontId="14" fillId="31" borderId="78" xfId="1175" applyFont="1" applyFill="1" applyBorder="1" applyAlignment="1" applyProtection="1">
      <alignment horizontal="center" vertical="center"/>
      <protection/>
    </xf>
    <xf numFmtId="0" fontId="14" fillId="31" borderId="79" xfId="1175" applyFont="1" applyFill="1" applyBorder="1" applyAlignment="1" applyProtection="1">
      <alignment horizontal="center" vertical="center"/>
      <protection/>
    </xf>
    <xf numFmtId="49" fontId="55" fillId="22" borderId="10" xfId="1170" applyFont="1" applyFill="1" applyBorder="1" applyAlignment="1" applyProtection="1">
      <alignment horizontal="left" vertical="center" wrapText="1"/>
      <protection locked="0"/>
    </xf>
    <xf numFmtId="49" fontId="55" fillId="22" borderId="80" xfId="1170" applyFont="1" applyFill="1" applyBorder="1" applyAlignment="1" applyProtection="1">
      <alignment horizontal="left" vertical="center" wrapText="1"/>
      <protection locked="0"/>
    </xf>
    <xf numFmtId="0" fontId="14" fillId="3" borderId="78" xfId="1175" applyFont="1" applyFill="1" applyBorder="1" applyAlignment="1" applyProtection="1">
      <alignment horizontal="center" vertical="center"/>
      <protection/>
    </xf>
    <xf numFmtId="0" fontId="62" fillId="0" borderId="0" xfId="1164" applyFont="1" applyBorder="1" applyAlignment="1">
      <alignment horizontal="left" vertical="top" wrapText="1" indent="1"/>
      <protection/>
    </xf>
    <xf numFmtId="0" fontId="62" fillId="0" borderId="0" xfId="1164" applyFont="1" applyBorder="1" applyAlignment="1">
      <alignment horizontal="left" vertical="top" indent="1"/>
      <protection/>
    </xf>
    <xf numFmtId="49" fontId="14" fillId="4" borderId="81" xfId="1166" applyFont="1" applyFill="1" applyBorder="1" applyAlignment="1" applyProtection="1">
      <alignment horizontal="center" vertical="center"/>
      <protection/>
    </xf>
    <xf numFmtId="49" fontId="14" fillId="4" borderId="82" xfId="1166" applyFont="1" applyFill="1" applyBorder="1" applyAlignment="1" applyProtection="1">
      <alignment horizontal="center" vertical="center"/>
      <protection/>
    </xf>
    <xf numFmtId="49" fontId="14" fillId="4" borderId="83" xfId="1166" applyFont="1" applyFill="1" applyBorder="1" applyAlignment="1" applyProtection="1">
      <alignment horizontal="center" vertical="center"/>
      <protection/>
    </xf>
    <xf numFmtId="0" fontId="63" fillId="0" borderId="0" xfId="1164" applyFont="1" applyBorder="1" applyAlignment="1">
      <alignment horizontal="left" wrapText="1"/>
      <protection/>
    </xf>
    <xf numFmtId="0" fontId="63" fillId="0" borderId="0" xfId="1164" applyFont="1" applyBorder="1" applyAlignment="1">
      <alignment horizontal="left"/>
      <protection/>
    </xf>
    <xf numFmtId="0" fontId="62" fillId="0" borderId="0" xfId="1164" applyFont="1" applyBorder="1" applyAlignment="1">
      <alignment horizontal="left" indent="1"/>
      <protection/>
    </xf>
    <xf numFmtId="49" fontId="55" fillId="30" borderId="10" xfId="1170" applyFont="1" applyFill="1" applyBorder="1" applyAlignment="1" applyProtection="1">
      <alignment horizontal="right" vertical="center" indent="1"/>
      <protection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80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78" xfId="1170" applyFont="1" applyFill="1" applyBorder="1" applyAlignment="1" applyProtection="1">
      <alignment horizontal="right" vertical="center" indent="1"/>
      <protection/>
    </xf>
    <xf numFmtId="49" fontId="55" fillId="22" borderId="78" xfId="1170" applyFont="1" applyFill="1" applyBorder="1" applyAlignment="1" applyProtection="1">
      <alignment horizontal="left" vertical="center" wrapText="1"/>
      <protection locked="0"/>
    </xf>
    <xf numFmtId="49" fontId="55" fillId="22" borderId="79" xfId="1170" applyFont="1" applyFill="1" applyBorder="1" applyAlignment="1" applyProtection="1">
      <alignment horizontal="left" vertical="center" wrapText="1"/>
      <protection locked="0"/>
    </xf>
    <xf numFmtId="49" fontId="56" fillId="0" borderId="0" xfId="1170" applyFont="1" applyBorder="1" applyAlignment="1" applyProtection="1">
      <alignment horizontal="center" vertical="center"/>
      <protection/>
    </xf>
    <xf numFmtId="49" fontId="16" fillId="22" borderId="10" xfId="872" applyNumberFormat="1" applyFill="1" applyBorder="1" applyAlignment="1" applyProtection="1">
      <alignment horizontal="left" vertical="center" wrapText="1"/>
      <protection locked="0"/>
    </xf>
    <xf numFmtId="0" fontId="56" fillId="30" borderId="87" xfId="1174" applyFont="1" applyFill="1" applyBorder="1" applyAlignment="1" applyProtection="1">
      <alignment horizontal="center" vertical="center" wrapText="1"/>
      <protection/>
    </xf>
    <xf numFmtId="49" fontId="55" fillId="30" borderId="88" xfId="1180" applyNumberFormat="1" applyFont="1" applyFill="1" applyBorder="1" applyAlignment="1" applyProtection="1">
      <alignment horizontal="center" vertical="center" wrapText="1"/>
      <protection/>
    </xf>
    <xf numFmtId="49" fontId="55" fillId="30" borderId="89" xfId="1180" applyNumberFormat="1" applyFont="1" applyFill="1" applyBorder="1" applyAlignment="1" applyProtection="1">
      <alignment horizontal="center" vertical="center" wrapText="1"/>
      <protection/>
    </xf>
    <xf numFmtId="0" fontId="55" fillId="30" borderId="88" xfId="1174" applyFont="1" applyFill="1" applyBorder="1" applyAlignment="1" applyProtection="1">
      <alignment horizontal="center" vertical="center" wrapText="1"/>
      <protection/>
    </xf>
    <xf numFmtId="0" fontId="55" fillId="30" borderId="89" xfId="1174" applyFont="1" applyFill="1" applyBorder="1" applyAlignment="1" applyProtection="1">
      <alignment horizontal="center" vertical="center" wrapText="1"/>
      <protection/>
    </xf>
    <xf numFmtId="49" fontId="14" fillId="30" borderId="90" xfId="1179" applyNumberFormat="1" applyFont="1" applyFill="1" applyBorder="1" applyAlignment="1" applyProtection="1">
      <alignment horizontal="center" vertical="center" wrapText="1"/>
      <protection/>
    </xf>
    <xf numFmtId="49" fontId="14" fillId="30" borderId="91" xfId="1179" applyNumberFormat="1" applyFont="1" applyFill="1" applyBorder="1" applyAlignment="1" applyProtection="1">
      <alignment horizontal="center" vertical="center" wrapText="1"/>
      <protection/>
    </xf>
    <xf numFmtId="49" fontId="55" fillId="30" borderId="92" xfId="1180" applyNumberFormat="1" applyFont="1" applyFill="1" applyBorder="1" applyAlignment="1" applyProtection="1">
      <alignment horizontal="center" vertical="center" wrapText="1"/>
      <protection/>
    </xf>
    <xf numFmtId="49" fontId="55" fillId="30" borderId="93" xfId="1180" applyNumberFormat="1" applyFont="1" applyFill="1" applyBorder="1" applyAlignment="1" applyProtection="1">
      <alignment horizontal="center" vertical="center" wrapText="1"/>
      <protection/>
    </xf>
    <xf numFmtId="0" fontId="55" fillId="30" borderId="92" xfId="1174" applyFont="1" applyFill="1" applyBorder="1" applyAlignment="1" applyProtection="1">
      <alignment horizontal="center" vertical="center" wrapText="1"/>
      <protection/>
    </xf>
    <xf numFmtId="0" fontId="55" fillId="30" borderId="93" xfId="1174" applyFont="1" applyFill="1" applyBorder="1" applyAlignment="1" applyProtection="1">
      <alignment horizontal="center" vertical="center" wrapText="1"/>
      <protection/>
    </xf>
    <xf numFmtId="0" fontId="0" fillId="30" borderId="0" xfId="1174" applyFont="1" applyFill="1" applyBorder="1" applyAlignment="1" applyProtection="1">
      <alignment horizontal="right" vertical="center" wrapText="1"/>
      <protection/>
    </xf>
    <xf numFmtId="0" fontId="14" fillId="30" borderId="24" xfId="1174" applyFont="1" applyFill="1" applyBorder="1" applyAlignment="1" applyProtection="1">
      <alignment horizontal="center" vertical="center" wrapText="1"/>
      <protection/>
    </xf>
    <xf numFmtId="0" fontId="14" fillId="4" borderId="81" xfId="1174" applyFont="1" applyFill="1" applyBorder="1" applyAlignment="1" applyProtection="1">
      <alignment horizontal="center" vertical="center" wrapText="1"/>
      <protection/>
    </xf>
    <xf numFmtId="0" fontId="14" fillId="4" borderId="82" xfId="1174" applyFont="1" applyFill="1" applyBorder="1" applyAlignment="1" applyProtection="1">
      <alignment horizontal="center" vertical="center" wrapText="1"/>
      <protection/>
    </xf>
    <xf numFmtId="0" fontId="14" fillId="4" borderId="83" xfId="1174" applyFont="1" applyFill="1" applyBorder="1" applyAlignment="1" applyProtection="1">
      <alignment horizontal="center" vertical="center" wrapText="1"/>
      <protection/>
    </xf>
    <xf numFmtId="49" fontId="14" fillId="30" borderId="50" xfId="1179" applyNumberFormat="1" applyFont="1" applyFill="1" applyBorder="1" applyAlignment="1" applyProtection="1">
      <alignment horizontal="center" vertical="center" wrapText="1"/>
      <protection/>
    </xf>
    <xf numFmtId="49" fontId="14" fillId="30" borderId="42" xfId="1179" applyNumberFormat="1" applyFont="1" applyFill="1" applyBorder="1" applyAlignment="1" applyProtection="1">
      <alignment horizontal="center" vertical="center" wrapText="1"/>
      <protection/>
    </xf>
    <xf numFmtId="0" fontId="14" fillId="30" borderId="94" xfId="1179" applyNumberFormat="1" applyFont="1" applyFill="1" applyBorder="1" applyAlignment="1" applyProtection="1">
      <alignment horizontal="center" vertical="center" wrapText="1"/>
      <protection/>
    </xf>
    <xf numFmtId="0" fontId="14" fillId="30" borderId="95" xfId="1179" applyNumberFormat="1" applyFont="1" applyFill="1" applyBorder="1" applyAlignment="1" applyProtection="1">
      <alignment horizontal="center" vertical="center" wrapText="1"/>
      <protection/>
    </xf>
    <xf numFmtId="49" fontId="14" fillId="30" borderId="24" xfId="1179" applyNumberFormat="1" applyFont="1" applyFill="1" applyBorder="1" applyAlignment="1" applyProtection="1">
      <alignment horizontal="center" vertical="center" wrapText="1"/>
      <protection/>
    </xf>
    <xf numFmtId="0" fontId="0" fillId="30" borderId="0" xfId="1169" applyFont="1" applyFill="1" applyBorder="1" applyAlignment="1" applyProtection="1">
      <alignment horizontal="center" vertical="center" wrapText="1"/>
      <protection/>
    </xf>
    <xf numFmtId="0" fontId="41" fillId="0" borderId="0" xfId="1169" applyFont="1" applyBorder="1" applyAlignment="1" applyProtection="1">
      <alignment horizontal="center" vertical="center" wrapText="1"/>
      <protection/>
    </xf>
    <xf numFmtId="0" fontId="61" fillId="30" borderId="0" xfId="1179" applyNumberFormat="1" applyFont="1" applyFill="1" applyBorder="1" applyAlignment="1" applyProtection="1">
      <alignment horizontal="center" vertical="center" wrapText="1"/>
      <protection/>
    </xf>
    <xf numFmtId="49" fontId="14" fillId="30" borderId="19" xfId="1179" applyNumberFormat="1" applyFont="1" applyFill="1" applyBorder="1" applyAlignment="1" applyProtection="1">
      <alignment horizontal="center" vertical="center" wrapText="1"/>
      <protection/>
    </xf>
    <xf numFmtId="49" fontId="14" fillId="30" borderId="96" xfId="1179" applyNumberFormat="1" applyFont="1" applyFill="1" applyBorder="1" applyAlignment="1" applyProtection="1">
      <alignment horizontal="center" vertical="center" wrapText="1"/>
      <protection/>
    </xf>
    <xf numFmtId="0" fontId="14" fillId="30" borderId="32" xfId="1174" applyFont="1" applyFill="1" applyBorder="1" applyAlignment="1" applyProtection="1">
      <alignment horizontal="center" vertical="center" wrapText="1"/>
      <protection/>
    </xf>
    <xf numFmtId="0" fontId="14" fillId="30" borderId="36" xfId="1174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7" xfId="0" applyFont="1" applyFill="1" applyBorder="1" applyAlignment="1" applyProtection="1">
      <alignment horizontal="center" vertical="center" wrapText="1"/>
      <protection locked="0"/>
    </xf>
    <xf numFmtId="0" fontId="14" fillId="30" borderId="90" xfId="1179" applyNumberFormat="1" applyFont="1" applyFill="1" applyBorder="1" applyAlignment="1" applyProtection="1">
      <alignment horizontal="center" vertical="center" wrapText="1"/>
      <protection/>
    </xf>
    <xf numFmtId="0" fontId="14" fillId="30" borderId="91" xfId="1179" applyNumberFormat="1" applyFont="1" applyFill="1" applyBorder="1" applyAlignment="1" applyProtection="1">
      <alignment horizontal="center" vertical="center" wrapText="1"/>
      <protection/>
    </xf>
    <xf numFmtId="0" fontId="14" fillId="30" borderId="68" xfId="1179" applyNumberFormat="1" applyFont="1" applyFill="1" applyBorder="1" applyAlignment="1" applyProtection="1">
      <alignment horizontal="center" vertical="center" wrapText="1"/>
      <protection/>
    </xf>
    <xf numFmtId="0" fontId="14" fillId="30" borderId="69" xfId="1179" applyNumberFormat="1" applyFont="1" applyFill="1" applyBorder="1" applyAlignment="1" applyProtection="1">
      <alignment horizontal="center" vertical="center" wrapText="1"/>
      <protection/>
    </xf>
    <xf numFmtId="0" fontId="0" fillId="30" borderId="29" xfId="1174" applyFont="1" applyFill="1" applyBorder="1" applyAlignment="1" applyProtection="1">
      <alignment horizontal="center"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14" fillId="4" borderId="60" xfId="0" applyNumberFormat="1" applyFont="1" applyFill="1" applyBorder="1" applyAlignment="1" applyProtection="1">
      <alignment horizontal="center" vertical="center" wrapText="1"/>
      <protection/>
    </xf>
    <xf numFmtId="0" fontId="14" fillId="4" borderId="61" xfId="0" applyNumberFormat="1" applyFont="1" applyFill="1" applyBorder="1" applyAlignment="1" applyProtection="1">
      <alignment horizontal="center" vertical="center" wrapText="1"/>
      <protection/>
    </xf>
    <xf numFmtId="0" fontId="14" fillId="4" borderId="62" xfId="0" applyNumberFormat="1" applyFont="1" applyFill="1" applyBorder="1" applyAlignment="1" applyProtection="1">
      <alignment horizontal="center" vertical="center" wrapText="1"/>
      <protection/>
    </xf>
    <xf numFmtId="0" fontId="0" fillId="4" borderId="56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7" xfId="0" applyNumberFormat="1" applyFont="1" applyFill="1" applyBorder="1" applyAlignment="1" applyProtection="1">
      <alignment horizontal="left" vertical="center" indent="1"/>
      <protection/>
    </xf>
    <xf numFmtId="49" fontId="0" fillId="30" borderId="37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7" xfId="0" applyFont="1" applyFill="1" applyBorder="1" applyAlignment="1" applyProtection="1">
      <alignment horizontal="left" vertical="center" wrapText="1" indent="2"/>
      <protection locked="0"/>
    </xf>
    <xf numFmtId="49" fontId="17" fillId="31" borderId="37" xfId="0" applyFont="1" applyFill="1" applyBorder="1" applyAlignment="1" applyProtection="1">
      <alignment vertical="top"/>
      <protection locked="0"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7" xfId="0" applyNumberFormat="1" applyFont="1" applyFill="1" applyBorder="1" applyAlignment="1" applyProtection="1">
      <alignment horizontal="left" vertical="center" indent="1"/>
      <protection/>
    </xf>
    <xf numFmtId="49" fontId="14" fillId="30" borderId="37" xfId="0" applyNumberFormat="1" applyFont="1" applyFill="1" applyBorder="1" applyAlignment="1" applyProtection="1">
      <alignment horizontal="left" vertical="center" indent="1"/>
      <protection/>
    </xf>
    <xf numFmtId="49" fontId="14" fillId="30" borderId="97" xfId="0" applyFont="1" applyFill="1" applyBorder="1" applyAlignment="1" applyProtection="1">
      <alignment horizontal="left" vertical="center" wrapText="1" indent="2"/>
      <protection/>
    </xf>
    <xf numFmtId="49" fontId="42" fillId="30" borderId="97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37" xfId="0" applyNumberFormat="1" applyFont="1" applyFill="1" applyBorder="1" applyAlignment="1" applyProtection="1">
      <alignment horizontal="left" vertical="center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32" xfId="0" applyNumberFormat="1" applyFont="1" applyFill="1" applyBorder="1" applyAlignment="1" applyProtection="1">
      <alignment vertical="center" wrapText="1"/>
      <protection/>
    </xf>
    <xf numFmtId="0" fontId="14" fillId="0" borderId="40" xfId="0" applyNumberFormat="1" applyFont="1" applyFill="1" applyBorder="1" applyAlignment="1" applyProtection="1">
      <alignment vertical="center" wrapText="1"/>
      <protection/>
    </xf>
    <xf numFmtId="0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40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0" fillId="4" borderId="56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22" fillId="36" borderId="50" xfId="872" applyFont="1" applyFill="1" applyBorder="1" applyAlignment="1" applyProtection="1">
      <alignment horizontal="center" vertical="center" wrapText="1"/>
      <protection/>
    </xf>
    <xf numFmtId="0" fontId="22" fillId="36" borderId="53" xfId="872" applyFont="1" applyFill="1" applyBorder="1" applyAlignment="1" applyProtection="1">
      <alignment horizontal="center" vertical="center" wrapText="1"/>
      <protection/>
    </xf>
    <xf numFmtId="0" fontId="0" fillId="31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66" xfId="0" applyNumberFormat="1" applyFont="1" applyFill="1" applyBorder="1" applyAlignment="1" applyProtection="1">
      <alignment horizontal="left" vertical="center" indent="1"/>
      <protection/>
    </xf>
    <xf numFmtId="49" fontId="0" fillId="30" borderId="66" xfId="0" applyNumberFormat="1" applyFont="1" applyFill="1" applyBorder="1" applyAlignment="1" applyProtection="1">
      <alignment horizontal="left" vertical="center" indent="1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69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58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60" xfId="0" applyNumberFormat="1" applyFont="1" applyFill="1" applyBorder="1" applyAlignment="1" applyProtection="1">
      <alignment horizontal="center" vertical="center"/>
      <protection/>
    </xf>
    <xf numFmtId="0" fontId="14" fillId="4" borderId="61" xfId="0" applyNumberFormat="1" applyFont="1" applyFill="1" applyBorder="1" applyAlignment="1" applyProtection="1">
      <alignment horizontal="center" vertical="center"/>
      <protection/>
    </xf>
    <xf numFmtId="0" fontId="14" fillId="4" borderId="62" xfId="0" applyNumberFormat="1" applyFont="1" applyFill="1" applyBorder="1" applyAlignment="1" applyProtection="1">
      <alignment horizontal="center" vertical="center"/>
      <protection/>
    </xf>
    <xf numFmtId="0" fontId="0" fillId="4" borderId="56" xfId="0" applyNumberFormat="1" applyFont="1" applyFill="1" applyBorder="1" applyAlignment="1" applyProtection="1">
      <alignment horizontal="center" vertical="center"/>
      <protection/>
    </xf>
    <xf numFmtId="0" fontId="0" fillId="4" borderId="57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14" fillId="0" borderId="81" xfId="0" applyNumberFormat="1" applyFont="1" applyFill="1" applyBorder="1" applyAlignment="1" applyProtection="1">
      <alignment horizontal="center" vertical="center" wrapText="1"/>
      <protection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3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80" xfId="0" applyNumberFormat="1" applyBorder="1" applyAlignment="1" applyProtection="1">
      <alignment/>
      <protection/>
    </xf>
    <xf numFmtId="0" fontId="14" fillId="4" borderId="60" xfId="1160" applyFont="1" applyFill="1" applyBorder="1" applyAlignment="1" applyProtection="1">
      <alignment horizontal="center" vertical="center"/>
      <protection/>
    </xf>
    <xf numFmtId="0" fontId="14" fillId="4" borderId="61" xfId="1160" applyFont="1" applyFill="1" applyBorder="1" applyAlignment="1" applyProtection="1">
      <alignment horizontal="center" vertical="center"/>
      <protection/>
    </xf>
    <xf numFmtId="0" fontId="14" fillId="4" borderId="62" xfId="1160" applyFont="1" applyFill="1" applyBorder="1" applyAlignment="1" applyProtection="1">
      <alignment horizontal="center" vertical="center"/>
      <protection/>
    </xf>
    <xf numFmtId="0" fontId="0" fillId="4" borderId="56" xfId="1160" applyFont="1" applyFill="1" applyBorder="1" applyAlignment="1" applyProtection="1">
      <alignment horizontal="center" vertical="center"/>
      <protection/>
    </xf>
    <xf numFmtId="0" fontId="0" fillId="4" borderId="57" xfId="1160" applyFont="1" applyFill="1" applyBorder="1" applyAlignment="1" applyProtection="1">
      <alignment horizontal="center" vertical="center"/>
      <protection/>
    </xf>
    <xf numFmtId="0" fontId="0" fillId="4" borderId="59" xfId="1160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37" xfId="0" applyFill="1" applyBorder="1" applyAlignment="1" applyProtection="1">
      <alignment horizontal="center" vertical="center" wrapText="1"/>
      <protection locked="0"/>
    </xf>
    <xf numFmtId="0" fontId="0" fillId="22" borderId="32" xfId="116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1167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7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7" applyNumberFormat="1" applyFont="1" applyFill="1" applyBorder="1" applyAlignment="1" applyProtection="1">
      <alignment horizontal="center" vertical="center" wrapText="1"/>
      <protection/>
    </xf>
    <xf numFmtId="49" fontId="14" fillId="8" borderId="34" xfId="1167" applyNumberFormat="1" applyFont="1" applyFill="1" applyBorder="1" applyAlignment="1" applyProtection="1">
      <alignment horizontal="center" vertical="center" wrapText="1"/>
      <protection/>
    </xf>
    <xf numFmtId="49" fontId="14" fillId="8" borderId="40" xfId="1167" applyNumberFormat="1" applyFont="1" applyFill="1" applyBorder="1" applyAlignment="1" applyProtection="1">
      <alignment horizontal="center" vertical="center" wrapText="1"/>
      <protection/>
    </xf>
    <xf numFmtId="49" fontId="0" fillId="31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7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7" applyNumberFormat="1" applyFont="1" applyFill="1" applyBorder="1" applyAlignment="1" applyProtection="1">
      <alignment horizontal="center" vertical="center" wrapText="1"/>
      <protection/>
    </xf>
    <xf numFmtId="49" fontId="0" fillId="3" borderId="27" xfId="1167" applyNumberFormat="1" applyFont="1" applyFill="1" applyBorder="1" applyAlignment="1" applyProtection="1">
      <alignment horizontal="center" vertical="center" wrapText="1"/>
      <protection/>
    </xf>
    <xf numFmtId="49" fontId="0" fillId="3" borderId="98" xfId="1167" applyNumberFormat="1" applyFont="1" applyFill="1" applyBorder="1" applyAlignment="1" applyProtection="1">
      <alignment horizontal="center" vertical="center" wrapText="1"/>
      <protection/>
    </xf>
    <xf numFmtId="49" fontId="17" fillId="0" borderId="14" xfId="1167" applyNumberFormat="1" applyFont="1" applyBorder="1" applyAlignment="1" applyProtection="1">
      <alignment horizontal="center" vertical="center" wrapText="1"/>
      <protection/>
    </xf>
    <xf numFmtId="49" fontId="0" fillId="22" borderId="2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49" xfId="1167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7" applyNumberFormat="1" applyFont="1" applyBorder="1" applyAlignment="1" applyProtection="1">
      <alignment horizontal="center" vertical="center" wrapText="1"/>
      <protection/>
    </xf>
    <xf numFmtId="49" fontId="14" fillId="0" borderId="98" xfId="1167" applyNumberFormat="1" applyFont="1" applyBorder="1" applyAlignment="1" applyProtection="1">
      <alignment horizontal="center" vertical="center" wrapText="1"/>
      <protection/>
    </xf>
    <xf numFmtId="49" fontId="17" fillId="3" borderId="16" xfId="1167" applyNumberFormat="1" applyFont="1" applyFill="1" applyBorder="1" applyAlignment="1" applyProtection="1">
      <alignment horizontal="center" vertical="center" wrapText="1"/>
      <protection/>
    </xf>
    <xf numFmtId="49" fontId="17" fillId="3" borderId="27" xfId="1167" applyNumberFormat="1" applyFont="1" applyFill="1" applyBorder="1" applyAlignment="1" applyProtection="1">
      <alignment horizontal="center" vertical="center" wrapText="1"/>
      <protection/>
    </xf>
    <xf numFmtId="49" fontId="17" fillId="3" borderId="98" xfId="1167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8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7" applyNumberFormat="1" applyFont="1" applyFill="1" applyBorder="1" applyAlignment="1" applyProtection="1">
      <alignment horizontal="center" vertical="center" wrapText="1"/>
      <protection/>
    </xf>
    <xf numFmtId="49" fontId="0" fillId="30" borderId="18" xfId="1167" applyNumberFormat="1" applyFont="1" applyFill="1" applyBorder="1" applyAlignment="1" applyProtection="1">
      <alignment horizontal="center" vertical="center" wrapText="1"/>
      <protection/>
    </xf>
    <xf numFmtId="49" fontId="17" fillId="22" borderId="32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34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7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7" applyNumberFormat="1" applyFont="1" applyFill="1" applyBorder="1" applyAlignment="1" applyProtection="1">
      <alignment horizontal="center" vertical="center" wrapText="1"/>
      <protection/>
    </xf>
    <xf numFmtId="49" fontId="17" fillId="3" borderId="99" xfId="1167" applyNumberFormat="1" applyFont="1" applyFill="1" applyBorder="1" applyAlignment="1" applyProtection="1">
      <alignment horizontal="center" vertical="center" wrapText="1"/>
      <protection/>
    </xf>
    <xf numFmtId="49" fontId="17" fillId="3" borderId="100" xfId="1167" applyNumberFormat="1" applyFont="1" applyFill="1" applyBorder="1" applyAlignment="1" applyProtection="1">
      <alignment horizontal="center" vertical="center" wrapText="1"/>
      <protection/>
    </xf>
    <xf numFmtId="49" fontId="17" fillId="0" borderId="32" xfId="1167" applyNumberFormat="1" applyFont="1" applyBorder="1" applyAlignment="1" applyProtection="1">
      <alignment horizontal="center" vertical="center" wrapText="1"/>
      <protection/>
    </xf>
    <xf numFmtId="49" fontId="17" fillId="0" borderId="34" xfId="1167" applyNumberFormat="1" applyFont="1" applyBorder="1" applyAlignment="1" applyProtection="1">
      <alignment horizontal="center" vertical="center" wrapText="1"/>
      <protection/>
    </xf>
    <xf numFmtId="49" fontId="17" fillId="0" borderId="36" xfId="1167" applyNumberFormat="1" applyFont="1" applyBorder="1" applyAlignment="1" applyProtection="1">
      <alignment horizontal="center" vertical="center" wrapText="1"/>
      <protection/>
    </xf>
    <xf numFmtId="49" fontId="0" fillId="22" borderId="50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67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7" applyNumberFormat="1" applyFont="1" applyFill="1" applyBorder="1" applyAlignment="1" applyProtection="1">
      <alignment horizontal="left" vertical="center" wrapText="1"/>
      <protection locked="0"/>
    </xf>
    <xf numFmtId="0" fontId="17" fillId="22" borderId="34" xfId="1167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7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7" applyNumberFormat="1" applyFont="1" applyFill="1" applyBorder="1" applyAlignment="1" applyProtection="1">
      <alignment horizontal="center" vertical="center" wrapText="1"/>
      <protection locked="0"/>
    </xf>
  </cellXfs>
  <cellStyles count="137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EE.RGEN.2.73 (17.11.2009)" xfId="1159"/>
    <cellStyle name="Обычный_Forma_1" xfId="1160"/>
    <cellStyle name="Обычный_Forma_3" xfId="1161"/>
    <cellStyle name="Обычный_Forma_5" xfId="1162"/>
    <cellStyle name="Обычный_JKH.OPEN.INFO.PRICE.VO_v4.0(10.02.11)" xfId="1163"/>
    <cellStyle name="Обычный_KRU.TARIFF.TE.FACT(v0.5)_import_02.02" xfId="1164"/>
    <cellStyle name="Обычный_OREP.JKH.POD.2010YEAR(v1.0)" xfId="1165"/>
    <cellStyle name="Обычный_OREP.JKH.POD.2010YEAR(v1.1)" xfId="1166"/>
    <cellStyle name="Обычный_POTR.EE(+PASPORT)" xfId="1167"/>
    <cellStyle name="Обычный_PREDEL.JKH.2010(v1.3)" xfId="1168"/>
    <cellStyle name="Обычный_PRIL1.ELECTR" xfId="1169"/>
    <cellStyle name="Обычный_PRIL4.JKU.7.28(04.03.2009)" xfId="1170"/>
    <cellStyle name="Обычный_reest_org" xfId="1171"/>
    <cellStyle name="Обычный_TEHSHEET" xfId="1172"/>
    <cellStyle name="Обычный_TR.TARIFF.AUTO.P.M.2.16" xfId="1173"/>
    <cellStyle name="Обычный_ЖКУ_проект3" xfId="1174"/>
    <cellStyle name="Обычный_Карта РФ" xfId="1175"/>
    <cellStyle name="Обычный_Книга2" xfId="1176"/>
    <cellStyle name="Обычный_Котёл Сбыты" xfId="1177"/>
    <cellStyle name="Обычный_Мониторинг инвестиций" xfId="1178"/>
    <cellStyle name="Обычный_форма 1 водопровод для орг" xfId="1179"/>
    <cellStyle name="Обычный_форма 1 водопровод для орг_CALC.KV.4.78(v1.0)" xfId="1180"/>
    <cellStyle name="Обычный_Форма 22 ЖКХ" xfId="1181"/>
    <cellStyle name="Followed Hyperlink" xfId="1182"/>
    <cellStyle name="Плохой" xfId="1183"/>
    <cellStyle name="Плохой 2" xfId="1184"/>
    <cellStyle name="Плохой 2 2" xfId="1185"/>
    <cellStyle name="Плохой 3" xfId="1186"/>
    <cellStyle name="Плохой 3 2" xfId="1187"/>
    <cellStyle name="Плохой 4" xfId="1188"/>
    <cellStyle name="Плохой 4 2" xfId="1189"/>
    <cellStyle name="Плохой 5" xfId="1190"/>
    <cellStyle name="Плохой 5 2" xfId="1191"/>
    <cellStyle name="Плохой 6" xfId="1192"/>
    <cellStyle name="Плохой 6 2" xfId="1193"/>
    <cellStyle name="Плохой 7" xfId="1194"/>
    <cellStyle name="Плохой 7 2" xfId="1195"/>
    <cellStyle name="Плохой 8" xfId="1196"/>
    <cellStyle name="Плохой 8 2" xfId="1197"/>
    <cellStyle name="Плохой 9" xfId="1198"/>
    <cellStyle name="Плохой 9 2" xfId="1199"/>
    <cellStyle name="По центру с переносом" xfId="1200"/>
    <cellStyle name="По ширине с переносом" xfId="1201"/>
    <cellStyle name="Поле ввода" xfId="1202"/>
    <cellStyle name="Пояснение" xfId="1203"/>
    <cellStyle name="Пояснение 2" xfId="1204"/>
    <cellStyle name="Пояснение 2 2" xfId="1205"/>
    <cellStyle name="Пояснение 3" xfId="1206"/>
    <cellStyle name="Пояснение 3 2" xfId="1207"/>
    <cellStyle name="Пояснение 4" xfId="1208"/>
    <cellStyle name="Пояснение 4 2" xfId="1209"/>
    <cellStyle name="Пояснение 5" xfId="1210"/>
    <cellStyle name="Пояснение 5 2" xfId="1211"/>
    <cellStyle name="Пояснение 6" xfId="1212"/>
    <cellStyle name="Пояснение 6 2" xfId="1213"/>
    <cellStyle name="Пояснение 7" xfId="1214"/>
    <cellStyle name="Пояснение 7 2" xfId="1215"/>
    <cellStyle name="Пояснение 8" xfId="1216"/>
    <cellStyle name="Пояснение 8 2" xfId="1217"/>
    <cellStyle name="Пояснение 9" xfId="1218"/>
    <cellStyle name="Пояснение 9 2" xfId="1219"/>
    <cellStyle name="Примечание" xfId="1220"/>
    <cellStyle name="Примечание 10" xfId="1221"/>
    <cellStyle name="Примечание 10 2" xfId="1222"/>
    <cellStyle name="Примечание 10_46EE.2011(v1.0)" xfId="1223"/>
    <cellStyle name="Примечание 11" xfId="1224"/>
    <cellStyle name="Примечание 11 2" xfId="1225"/>
    <cellStyle name="Примечание 11_46EE.2011(v1.0)" xfId="1226"/>
    <cellStyle name="Примечание 12" xfId="1227"/>
    <cellStyle name="Примечание 12 2" xfId="1228"/>
    <cellStyle name="Примечание 12_46EE.2011(v1.0)" xfId="1229"/>
    <cellStyle name="Примечание 2" xfId="1230"/>
    <cellStyle name="Примечание 2 2" xfId="1231"/>
    <cellStyle name="Примечание 2 3" xfId="1232"/>
    <cellStyle name="Примечание 2 4" xfId="1233"/>
    <cellStyle name="Примечание 2 5" xfId="1234"/>
    <cellStyle name="Примечание 2 6" xfId="1235"/>
    <cellStyle name="Примечание 2 7" xfId="1236"/>
    <cellStyle name="Примечание 2 8" xfId="1237"/>
    <cellStyle name="Примечание 2_46EE.2011(v1.0)" xfId="1238"/>
    <cellStyle name="Примечание 3" xfId="1239"/>
    <cellStyle name="Примечание 3 2" xfId="1240"/>
    <cellStyle name="Примечание 3 3" xfId="1241"/>
    <cellStyle name="Примечание 3 4" xfId="1242"/>
    <cellStyle name="Примечание 3 5" xfId="1243"/>
    <cellStyle name="Примечание 3 6" xfId="1244"/>
    <cellStyle name="Примечание 3 7" xfId="1245"/>
    <cellStyle name="Примечание 3 8" xfId="1246"/>
    <cellStyle name="Примечание 3_46EE.2011(v1.0)" xfId="1247"/>
    <cellStyle name="Примечание 4" xfId="1248"/>
    <cellStyle name="Примечание 4 2" xfId="1249"/>
    <cellStyle name="Примечание 4 3" xfId="1250"/>
    <cellStyle name="Примечание 4 4" xfId="1251"/>
    <cellStyle name="Примечание 4 5" xfId="1252"/>
    <cellStyle name="Примечание 4 6" xfId="1253"/>
    <cellStyle name="Примечание 4 7" xfId="1254"/>
    <cellStyle name="Примечание 4 8" xfId="1255"/>
    <cellStyle name="Примечание 4_46EE.2011(v1.0)" xfId="1256"/>
    <cellStyle name="Примечание 5" xfId="1257"/>
    <cellStyle name="Примечание 5 2" xfId="1258"/>
    <cellStyle name="Примечание 5 3" xfId="1259"/>
    <cellStyle name="Примечание 5 4" xfId="1260"/>
    <cellStyle name="Примечание 5 5" xfId="1261"/>
    <cellStyle name="Примечание 5 6" xfId="1262"/>
    <cellStyle name="Примечание 5 7" xfId="1263"/>
    <cellStyle name="Примечание 5 8" xfId="1264"/>
    <cellStyle name="Примечание 5_46EE.2011(v1.0)" xfId="1265"/>
    <cellStyle name="Примечание 6" xfId="1266"/>
    <cellStyle name="Примечание 6 2" xfId="1267"/>
    <cellStyle name="Примечание 6_46EE.2011(v1.0)" xfId="1268"/>
    <cellStyle name="Примечание 7" xfId="1269"/>
    <cellStyle name="Примечание 7 2" xfId="1270"/>
    <cellStyle name="Примечание 7_46EE.2011(v1.0)" xfId="1271"/>
    <cellStyle name="Примечание 8" xfId="1272"/>
    <cellStyle name="Примечание 8 2" xfId="1273"/>
    <cellStyle name="Примечание 8_46EE.2011(v1.0)" xfId="1274"/>
    <cellStyle name="Примечание 9" xfId="1275"/>
    <cellStyle name="Примечание 9 2" xfId="1276"/>
    <cellStyle name="Примечание 9_46EE.2011(v1.0)" xfId="1277"/>
    <cellStyle name="Percent" xfId="1278"/>
    <cellStyle name="Процентный 2" xfId="1279"/>
    <cellStyle name="Процентный 2 2" xfId="1280"/>
    <cellStyle name="Процентный 2 3" xfId="1281"/>
    <cellStyle name="Процентный 3" xfId="1282"/>
    <cellStyle name="Процентный 4" xfId="1283"/>
    <cellStyle name="Связанная ячейка" xfId="1284"/>
    <cellStyle name="Связанная ячейка 2" xfId="1285"/>
    <cellStyle name="Связанная ячейка 2 2" xfId="1286"/>
    <cellStyle name="Связанная ячейка 2_46EE.2011(v1.0)" xfId="1287"/>
    <cellStyle name="Связанная ячейка 3" xfId="1288"/>
    <cellStyle name="Связанная ячейка 3 2" xfId="1289"/>
    <cellStyle name="Связанная ячейка 3_46EE.2011(v1.0)" xfId="1290"/>
    <cellStyle name="Связанная ячейка 4" xfId="1291"/>
    <cellStyle name="Связанная ячейка 4 2" xfId="1292"/>
    <cellStyle name="Связанная ячейка 4_46EE.2011(v1.0)" xfId="1293"/>
    <cellStyle name="Связанная ячейка 5" xfId="1294"/>
    <cellStyle name="Связанная ячейка 5 2" xfId="1295"/>
    <cellStyle name="Связанная ячейка 5_46EE.2011(v1.0)" xfId="1296"/>
    <cellStyle name="Связанная ячейка 6" xfId="1297"/>
    <cellStyle name="Связанная ячейка 6 2" xfId="1298"/>
    <cellStyle name="Связанная ячейка 6_46EE.2011(v1.0)" xfId="1299"/>
    <cellStyle name="Связанная ячейка 7" xfId="1300"/>
    <cellStyle name="Связанная ячейка 7 2" xfId="1301"/>
    <cellStyle name="Связанная ячейка 7_46EE.2011(v1.0)" xfId="1302"/>
    <cellStyle name="Связанная ячейка 8" xfId="1303"/>
    <cellStyle name="Связанная ячейка 8 2" xfId="1304"/>
    <cellStyle name="Связанная ячейка 8_46EE.2011(v1.0)" xfId="1305"/>
    <cellStyle name="Связанная ячейка 9" xfId="1306"/>
    <cellStyle name="Связанная ячейка 9 2" xfId="1307"/>
    <cellStyle name="Связанная ячейка 9_46EE.2011(v1.0)" xfId="1308"/>
    <cellStyle name="Стиль 1" xfId="1309"/>
    <cellStyle name="Стиль 1 2" xfId="1310"/>
    <cellStyle name="ТЕКСТ" xfId="1311"/>
    <cellStyle name="ТЕКСТ 2" xfId="1312"/>
    <cellStyle name="ТЕКСТ 3" xfId="1313"/>
    <cellStyle name="ТЕКСТ 4" xfId="1314"/>
    <cellStyle name="ТЕКСТ 5" xfId="1315"/>
    <cellStyle name="ТЕКСТ 6" xfId="1316"/>
    <cellStyle name="ТЕКСТ 7" xfId="1317"/>
    <cellStyle name="ТЕКСТ 8" xfId="1318"/>
    <cellStyle name="Текст предупреждения" xfId="1319"/>
    <cellStyle name="Текст предупреждения 2" xfId="1320"/>
    <cellStyle name="Текст предупреждения 2 2" xfId="1321"/>
    <cellStyle name="Текст предупреждения 3" xfId="1322"/>
    <cellStyle name="Текст предупреждения 3 2" xfId="1323"/>
    <cellStyle name="Текст предупреждения 4" xfId="1324"/>
    <cellStyle name="Текст предупреждения 4 2" xfId="1325"/>
    <cellStyle name="Текст предупреждения 5" xfId="1326"/>
    <cellStyle name="Текст предупреждения 5 2" xfId="1327"/>
    <cellStyle name="Текст предупреждения 6" xfId="1328"/>
    <cellStyle name="Текст предупреждения 6 2" xfId="1329"/>
    <cellStyle name="Текст предупреждения 7" xfId="1330"/>
    <cellStyle name="Текст предупреждения 7 2" xfId="1331"/>
    <cellStyle name="Текст предупреждения 8" xfId="1332"/>
    <cellStyle name="Текст предупреждения 8 2" xfId="1333"/>
    <cellStyle name="Текст предупреждения 9" xfId="1334"/>
    <cellStyle name="Текст предупреждения 9 2" xfId="1335"/>
    <cellStyle name="Текстовый" xfId="1336"/>
    <cellStyle name="Текстовый 2" xfId="1337"/>
    <cellStyle name="Текстовый 3" xfId="1338"/>
    <cellStyle name="Текстовый 4" xfId="1339"/>
    <cellStyle name="Текстовый 5" xfId="1340"/>
    <cellStyle name="Текстовый 6" xfId="1341"/>
    <cellStyle name="Текстовый 7" xfId="1342"/>
    <cellStyle name="Текстовый 8" xfId="1343"/>
    <cellStyle name="Текстовый_1" xfId="1344"/>
    <cellStyle name="Тысячи [0]_22гк" xfId="1345"/>
    <cellStyle name="Тысячи_22гк" xfId="1346"/>
    <cellStyle name="ФИКСИРОВАННЫЙ" xfId="1347"/>
    <cellStyle name="ФИКСИРОВАННЫЙ 2" xfId="1348"/>
    <cellStyle name="ФИКСИРОВАННЫЙ 3" xfId="1349"/>
    <cellStyle name="ФИКСИРОВАННЫЙ 4" xfId="1350"/>
    <cellStyle name="ФИКСИРОВАННЫЙ 5" xfId="1351"/>
    <cellStyle name="ФИКСИРОВАННЫЙ 6" xfId="1352"/>
    <cellStyle name="ФИКСИРОВАННЫЙ 7" xfId="1353"/>
    <cellStyle name="ФИКСИРОВАННЫЙ 8" xfId="1354"/>
    <cellStyle name="ФИКСИРОВАННЫЙ_1" xfId="1355"/>
    <cellStyle name="Comma" xfId="1356"/>
    <cellStyle name="Comma [0]" xfId="1357"/>
    <cellStyle name="Финансовый 2" xfId="1358"/>
    <cellStyle name="Финансовый 2 2" xfId="1359"/>
    <cellStyle name="Финансовый 2_46EE.2011(v1.0)" xfId="1360"/>
    <cellStyle name="Финансовый 3" xfId="1361"/>
    <cellStyle name="Формула" xfId="1362"/>
    <cellStyle name="Формула 2" xfId="1363"/>
    <cellStyle name="Формула_A РТ 2009 Рязаньэнерго" xfId="1364"/>
    <cellStyle name="ФормулаВБ" xfId="1365"/>
    <cellStyle name="ФормулаНаКонтроль" xfId="1366"/>
    <cellStyle name="Хороший" xfId="1367"/>
    <cellStyle name="Хороший 2" xfId="1368"/>
    <cellStyle name="Хороший 2 2" xfId="1369"/>
    <cellStyle name="Хороший 3" xfId="1370"/>
    <cellStyle name="Хороший 3 2" xfId="1371"/>
    <cellStyle name="Хороший 4" xfId="1372"/>
    <cellStyle name="Хороший 4 2" xfId="1373"/>
    <cellStyle name="Хороший 5" xfId="1374"/>
    <cellStyle name="Хороший 5 2" xfId="1375"/>
    <cellStyle name="Хороший 6" xfId="1376"/>
    <cellStyle name="Хороший 6 2" xfId="1377"/>
    <cellStyle name="Хороший 7" xfId="1378"/>
    <cellStyle name="Хороший 7 2" xfId="1379"/>
    <cellStyle name="Хороший 8" xfId="1380"/>
    <cellStyle name="Хороший 8 2" xfId="1381"/>
    <cellStyle name="Хороший 9" xfId="1382"/>
    <cellStyle name="Хороший 9 2" xfId="1383"/>
    <cellStyle name="Цифры по центру с десятыми" xfId="1384"/>
    <cellStyle name="Џђћ–…ќ’ќ›‰" xfId="1385"/>
    <cellStyle name="Шапка таблицы" xfId="1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24</xdr:row>
      <xdr:rowOff>104775</xdr:rowOff>
    </xdr:from>
    <xdr:to>
      <xdr:col>8</xdr:col>
      <xdr:colOff>0</xdr:colOff>
      <xdr:row>24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27685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4677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7433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5;&#1083;&#1072;&#1085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\&#1092;&#1072;&#1082;&#1090;\&#1060;&#1072;&#1082;&#1090;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\&#1092;&#1072;&#1082;&#1090;\&#1060;&#1072;&#1082;&#1090;%20&#1058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\&#1092;&#1072;&#1082;&#1090;\&#1060;&#1072;&#1082;&#1090;%20&#1058;&#1041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\&#1092;&#1072;&#1082;&#1090;\&#1060;&#1072;&#1082;&#1090;%20&#1042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JKH.OPEN.INFO.PRICE.VO_v4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ГВС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ТС</v>
          </cell>
        </row>
      </sheetData>
      <sheetData sheetId="11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4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3">
          <cell r="F23" t="str">
            <v>Наименование инвестиционной программы (мероприятия)</v>
          </cell>
        </row>
        <row r="24">
          <cell r="B24" t="str">
            <v>х</v>
          </cell>
          <cell r="F24" t="str">
            <v>Цель инвестиционной программы</v>
          </cell>
          <cell r="G24" t="str">
            <v>Цель инвестиционной программы</v>
          </cell>
        </row>
        <row r="25">
          <cell r="F25" t="str">
            <v>Срок начала реализации инвестиционной программы</v>
          </cell>
        </row>
        <row r="26">
          <cell r="F26" t="str">
            <v>Срок окончания реализации инвестиционной программы</v>
          </cell>
        </row>
        <row r="27">
          <cell r="B27">
            <v>0</v>
          </cell>
          <cell r="F27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v>
          </cell>
          <cell r="H27">
            <v>0</v>
          </cell>
        </row>
        <row r="30">
          <cell r="F30" t="str">
            <v>Добавить источники финансирования</v>
          </cell>
        </row>
        <row r="31">
          <cell r="B31">
            <v>0</v>
          </cell>
          <cell r="F31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v>
          </cell>
          <cell r="H31">
            <v>0</v>
          </cell>
        </row>
        <row r="34">
          <cell r="F34" t="str">
            <v>Добавить источники финансирования</v>
          </cell>
        </row>
        <row r="49">
          <cell r="G49" t="str">
            <v>I квартал, профинансировано</v>
          </cell>
        </row>
        <row r="50">
          <cell r="G50" t="str">
            <v>II квартал, профинансировано</v>
          </cell>
        </row>
        <row r="51">
          <cell r="G51" t="str">
            <v>III квартал, профинансировано</v>
          </cell>
        </row>
        <row r="52">
          <cell r="G52" t="str">
            <v>IV квартал, профинансировано</v>
          </cell>
        </row>
        <row r="53">
          <cell r="G53" t="str">
            <v>I квартал, освоено</v>
          </cell>
        </row>
        <row r="54">
          <cell r="G54" t="str">
            <v>II квартал, освоено</v>
          </cell>
        </row>
        <row r="55">
          <cell r="G55" t="str">
            <v>III квартал, освоено</v>
          </cell>
        </row>
        <row r="56">
          <cell r="G56" t="str">
            <v>IV квартал, освоено</v>
          </cell>
        </row>
        <row r="57">
          <cell r="F57" t="str">
            <v>Добавить источники финансирования</v>
          </cell>
        </row>
      </sheetData>
      <sheetData sheetId="11">
        <row r="2">
          <cell r="K2" t="str">
            <v>отчетность представлена без НДС</v>
          </cell>
          <cell r="L2" t="str">
            <v>автоматизация (с уменьшением штата)</v>
          </cell>
          <cell r="M2" t="str">
            <v>торги/аукционы</v>
          </cell>
        </row>
        <row r="3">
          <cell r="K3" t="str">
            <v>отчетность представлена с учетом освобождения от НДС</v>
          </cell>
          <cell r="L3" t="str">
            <v>уменьшение удельных затрат (повышение КПД)</v>
          </cell>
          <cell r="M3" t="str">
            <v>прямые договора без торгов</v>
          </cell>
        </row>
        <row r="4">
          <cell r="K4" t="str">
            <v>отчетность представлена с НДС</v>
          </cell>
          <cell r="L4" t="str">
            <v>уменьшение издержек на производство</v>
          </cell>
          <cell r="M4" t="str">
            <v>прочее</v>
          </cell>
        </row>
        <row r="5">
          <cell r="L5" t="str">
            <v>снижение аварийности</v>
          </cell>
        </row>
        <row r="6">
          <cell r="L6" t="str">
            <v>прочее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5"/>
  <sheetViews>
    <sheetView showGridLines="0" zoomScalePageLayoutView="0" workbookViewId="0" topLeftCell="A1">
      <selection activeCell="E13" sqref="E13"/>
    </sheetView>
  </sheetViews>
  <sheetFormatPr defaultColWidth="9.140625" defaultRowHeight="11.25"/>
  <cols>
    <col min="1" max="2" width="2.7109375" style="80" customWidth="1"/>
    <col min="3" max="3" width="10.8515625" style="80" customWidth="1"/>
    <col min="4" max="4" width="4.28125" style="80" customWidth="1"/>
    <col min="5" max="5" width="68.00390625" style="80" customWidth="1"/>
    <col min="6" max="7" width="8.00390625" style="80" customWidth="1"/>
    <col min="8" max="8" width="10.28125" style="80" customWidth="1"/>
    <col min="9" max="9" width="3.57421875" style="80" customWidth="1"/>
    <col min="10" max="10" width="2.7109375" style="80" customWidth="1"/>
    <col min="11" max="16384" width="9.140625" style="80" customWidth="1"/>
  </cols>
  <sheetData>
    <row r="2" ht="11.25">
      <c r="J2" s="333" t="s">
        <v>773</v>
      </c>
    </row>
    <row r="3" spans="2:10" ht="12.75" customHeight="1">
      <c r="B3" s="82"/>
      <c r="C3" s="82"/>
      <c r="D3" s="82"/>
      <c r="E3" s="82"/>
      <c r="J3" s="360"/>
    </row>
    <row r="4" spans="2:10" ht="30.75" customHeight="1" thickBot="1">
      <c r="B4" s="448" t="s">
        <v>183</v>
      </c>
      <c r="C4" s="449"/>
      <c r="D4" s="449"/>
      <c r="E4" s="449"/>
      <c r="F4" s="449"/>
      <c r="G4" s="449"/>
      <c r="H4" s="449"/>
      <c r="I4" s="449"/>
      <c r="J4" s="450"/>
    </row>
    <row r="5" spans="2:6" ht="11.25">
      <c r="B5" s="82"/>
      <c r="C5" s="82"/>
      <c r="D5" s="82"/>
      <c r="E5" s="82"/>
      <c r="F5" s="82"/>
    </row>
    <row r="6" spans="2:10" s="346" customFormat="1" ht="12.75">
      <c r="B6" s="350"/>
      <c r="C6" s="351"/>
      <c r="D6" s="351"/>
      <c r="E6" s="351"/>
      <c r="F6" s="351"/>
      <c r="G6" s="351"/>
      <c r="H6" s="351"/>
      <c r="I6" s="351"/>
      <c r="J6" s="352"/>
    </row>
    <row r="7" spans="2:10" s="346" customFormat="1" ht="12.75">
      <c r="B7" s="347"/>
      <c r="C7" s="451" t="s">
        <v>522</v>
      </c>
      <c r="D7" s="452"/>
      <c r="E7" s="452"/>
      <c r="F7" s="452"/>
      <c r="G7" s="452"/>
      <c r="H7" s="452"/>
      <c r="I7" s="348"/>
      <c r="J7" s="349"/>
    </row>
    <row r="8" spans="2:10" s="346" customFormat="1" ht="12.75">
      <c r="B8" s="347"/>
      <c r="C8" s="453" t="s">
        <v>523</v>
      </c>
      <c r="D8" s="453"/>
      <c r="E8" s="453"/>
      <c r="F8" s="453"/>
      <c r="G8" s="453"/>
      <c r="H8" s="453"/>
      <c r="I8" s="348"/>
      <c r="J8" s="349"/>
    </row>
    <row r="9" spans="2:10" s="346" customFormat="1" ht="12.75">
      <c r="B9" s="347"/>
      <c r="C9" s="453" t="s">
        <v>524</v>
      </c>
      <c r="D9" s="453"/>
      <c r="E9" s="453"/>
      <c r="F9" s="453"/>
      <c r="G9" s="453"/>
      <c r="H9" s="453"/>
      <c r="I9" s="348"/>
      <c r="J9" s="349"/>
    </row>
    <row r="10" spans="2:10" s="346" customFormat="1" ht="57.75" customHeight="1">
      <c r="B10" s="347"/>
      <c r="C10" s="446" t="s">
        <v>525</v>
      </c>
      <c r="D10" s="447"/>
      <c r="E10" s="447"/>
      <c r="F10" s="447"/>
      <c r="G10" s="447"/>
      <c r="H10" s="447"/>
      <c r="I10" s="348"/>
      <c r="J10" s="349"/>
    </row>
    <row r="11" spans="2:10" ht="11.25">
      <c r="B11" s="268"/>
      <c r="C11" s="81"/>
      <c r="D11" s="81"/>
      <c r="E11" s="81"/>
      <c r="F11" s="81"/>
      <c r="J11" s="271"/>
    </row>
    <row r="12" spans="2:10" ht="13.5" thickBot="1">
      <c r="B12" s="268"/>
      <c r="C12" s="81"/>
      <c r="D12" s="205" t="s">
        <v>143</v>
      </c>
      <c r="E12" s="206" t="s">
        <v>144</v>
      </c>
      <c r="F12" s="81"/>
      <c r="J12" s="271"/>
    </row>
    <row r="13" spans="2:10" ht="13.5" thickBot="1">
      <c r="B13" s="268"/>
      <c r="C13" s="81"/>
      <c r="D13" s="207" t="s">
        <v>143</v>
      </c>
      <c r="E13" s="206" t="s">
        <v>145</v>
      </c>
      <c r="F13" s="81"/>
      <c r="J13" s="271"/>
    </row>
    <row r="14" spans="2:10" ht="13.5" thickBot="1">
      <c r="B14" s="268"/>
      <c r="C14" s="82"/>
      <c r="D14" s="208" t="s">
        <v>143</v>
      </c>
      <c r="E14" s="206" t="s">
        <v>146</v>
      </c>
      <c r="F14" s="82"/>
      <c r="J14" s="271"/>
    </row>
    <row r="15" spans="2:10" ht="11.25">
      <c r="B15" s="268"/>
      <c r="C15" s="82"/>
      <c r="D15" s="82"/>
      <c r="E15" s="82"/>
      <c r="F15" s="82"/>
      <c r="J15" s="271"/>
    </row>
    <row r="16" spans="2:10" ht="12.75">
      <c r="B16" s="268"/>
      <c r="C16" s="82"/>
      <c r="D16" s="82"/>
      <c r="E16" s="206"/>
      <c r="F16" s="82"/>
      <c r="J16" s="271"/>
    </row>
    <row r="17" spans="2:10" ht="12.75">
      <c r="B17" s="268"/>
      <c r="C17" s="82"/>
      <c r="D17" s="82"/>
      <c r="E17" s="206"/>
      <c r="F17" s="82"/>
      <c r="J17" s="271"/>
    </row>
    <row r="18" spans="1:10" s="358" customFormat="1" ht="12.75">
      <c r="A18" s="353"/>
      <c r="B18" s="354"/>
      <c r="C18" s="359"/>
      <c r="D18" s="359"/>
      <c r="E18" s="359"/>
      <c r="F18" s="355"/>
      <c r="G18" s="356"/>
      <c r="H18" s="356"/>
      <c r="I18" s="356"/>
      <c r="J18" s="357"/>
    </row>
    <row r="19" spans="1:10" s="358" customFormat="1" ht="18" customHeight="1">
      <c r="A19" s="353"/>
      <c r="B19" s="354"/>
      <c r="C19" s="460" t="s">
        <v>140</v>
      </c>
      <c r="D19" s="460"/>
      <c r="E19" s="460"/>
      <c r="F19" s="355"/>
      <c r="G19" s="356"/>
      <c r="H19" s="356"/>
      <c r="I19" s="356"/>
      <c r="J19" s="357"/>
    </row>
    <row r="20" spans="1:10" s="358" customFormat="1" ht="18" customHeight="1">
      <c r="A20" s="353"/>
      <c r="B20" s="354"/>
      <c r="C20" s="454" t="s">
        <v>526</v>
      </c>
      <c r="D20" s="454"/>
      <c r="E20" s="443" t="s">
        <v>774</v>
      </c>
      <c r="F20" s="443"/>
      <c r="G20" s="443"/>
      <c r="H20" s="444"/>
      <c r="I20" s="356"/>
      <c r="J20" s="357"/>
    </row>
    <row r="21" spans="1:10" s="358" customFormat="1" ht="18" customHeight="1">
      <c r="A21" s="353"/>
      <c r="B21" s="354"/>
      <c r="C21" s="454" t="s">
        <v>527</v>
      </c>
      <c r="D21" s="454"/>
      <c r="E21" s="443" t="s">
        <v>775</v>
      </c>
      <c r="F21" s="443"/>
      <c r="G21" s="443"/>
      <c r="H21" s="444"/>
      <c r="I21" s="356"/>
      <c r="J21" s="357"/>
    </row>
    <row r="22" spans="1:10" s="358" customFormat="1" ht="30" customHeight="1">
      <c r="A22" s="353"/>
      <c r="B22" s="354"/>
      <c r="C22" s="454" t="s">
        <v>9</v>
      </c>
      <c r="D22" s="454"/>
      <c r="E22" s="461" t="s">
        <v>776</v>
      </c>
      <c r="F22" s="455"/>
      <c r="G22" s="455"/>
      <c r="H22" s="456"/>
      <c r="I22" s="356"/>
      <c r="J22" s="357"/>
    </row>
    <row r="23" spans="1:10" s="358" customFormat="1" ht="18" customHeight="1">
      <c r="A23" s="353"/>
      <c r="B23" s="354"/>
      <c r="C23" s="454" t="s">
        <v>528</v>
      </c>
      <c r="D23" s="454"/>
      <c r="E23" s="455"/>
      <c r="F23" s="455"/>
      <c r="G23" s="455"/>
      <c r="H23" s="456"/>
      <c r="I23" s="356"/>
      <c r="J23" s="357"/>
    </row>
    <row r="24" spans="1:10" s="358" customFormat="1" ht="18" customHeight="1" thickBot="1">
      <c r="A24" s="353"/>
      <c r="B24" s="354"/>
      <c r="C24" s="457" t="s">
        <v>230</v>
      </c>
      <c r="D24" s="457"/>
      <c r="E24" s="458"/>
      <c r="F24" s="458"/>
      <c r="G24" s="458"/>
      <c r="H24" s="459"/>
      <c r="I24" s="356"/>
      <c r="J24" s="357"/>
    </row>
    <row r="25" spans="2:10" ht="40.5" customHeight="1" thickBot="1">
      <c r="B25" s="269"/>
      <c r="C25" s="270"/>
      <c r="D25" s="270"/>
      <c r="E25" s="270"/>
      <c r="F25" s="270"/>
      <c r="G25" s="270"/>
      <c r="H25" s="270"/>
      <c r="I25" s="270"/>
      <c r="J25" s="272"/>
    </row>
  </sheetData>
  <sheetProtection password="FA9C" sheet="1" formatColumns="0" formatRows="0"/>
  <mergeCells count="16">
    <mergeCell ref="C19:E19"/>
    <mergeCell ref="C22:D22"/>
    <mergeCell ref="E22:H22"/>
    <mergeCell ref="C20:D20"/>
    <mergeCell ref="C21:D21"/>
    <mergeCell ref="E21:H21"/>
    <mergeCell ref="E20:H20"/>
    <mergeCell ref="C23:D23"/>
    <mergeCell ref="E23:H23"/>
    <mergeCell ref="C24:D24"/>
    <mergeCell ref="E24:H24"/>
    <mergeCell ref="C10:H10"/>
    <mergeCell ref="B4:J4"/>
    <mergeCell ref="C7:H7"/>
    <mergeCell ref="C8:H8"/>
    <mergeCell ref="C9:H9"/>
  </mergeCells>
  <hyperlinks>
    <hyperlink ref="E22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32" t="s">
        <v>124</v>
      </c>
      <c r="B1" s="132" t="s">
        <v>125</v>
      </c>
    </row>
    <row r="2" spans="1:2" ht="11.25">
      <c r="A2" s="45" t="s">
        <v>99</v>
      </c>
      <c r="B2" s="45" t="s">
        <v>131</v>
      </c>
    </row>
    <row r="3" spans="1:2" ht="11.25">
      <c r="A3" s="45" t="s">
        <v>529</v>
      </c>
      <c r="B3" s="45" t="s">
        <v>127</v>
      </c>
    </row>
    <row r="4" spans="1:2" ht="11.25">
      <c r="A4" s="45" t="s">
        <v>102</v>
      </c>
      <c r="B4" s="45" t="s">
        <v>128</v>
      </c>
    </row>
    <row r="5" spans="1:2" ht="11.25">
      <c r="A5" s="45" t="s">
        <v>240</v>
      </c>
      <c r="B5" s="45" t="s">
        <v>129</v>
      </c>
    </row>
    <row r="6" spans="1:2" ht="11.25">
      <c r="A6" s="45" t="s">
        <v>438</v>
      </c>
      <c r="B6" s="45" t="s">
        <v>530</v>
      </c>
    </row>
    <row r="7" spans="1:2" ht="11.25">
      <c r="A7" s="45" t="s">
        <v>439</v>
      </c>
      <c r="B7" s="45" t="s">
        <v>130</v>
      </c>
    </row>
    <row r="8" spans="1:2" ht="11.25">
      <c r="A8" s="45" t="s">
        <v>440</v>
      </c>
      <c r="B8" s="45" t="s">
        <v>132</v>
      </c>
    </row>
    <row r="9" spans="1:2" ht="11.25">
      <c r="A9" s="45" t="s">
        <v>441</v>
      </c>
      <c r="B9" s="45" t="s">
        <v>133</v>
      </c>
    </row>
    <row r="10" spans="1:2" ht="11.25">
      <c r="A10" s="45" t="s">
        <v>389</v>
      </c>
      <c r="B10" s="45" t="s">
        <v>531</v>
      </c>
    </row>
    <row r="11" spans="1:2" ht="11.25">
      <c r="A11" s="45" t="s">
        <v>73</v>
      </c>
      <c r="B11" s="45" t="s">
        <v>135</v>
      </c>
    </row>
    <row r="12" spans="1:2" ht="11.25">
      <c r="A12" s="45" t="s">
        <v>105</v>
      </c>
      <c r="B12" s="45" t="s">
        <v>532</v>
      </c>
    </row>
    <row r="13" ht="11.25">
      <c r="B13" s="45" t="s">
        <v>136</v>
      </c>
    </row>
    <row r="14" ht="11.25">
      <c r="B14" s="45" t="s">
        <v>137</v>
      </c>
    </row>
    <row r="15" ht="11.25">
      <c r="B15" s="45" t="s">
        <v>138</v>
      </c>
    </row>
    <row r="16" ht="11.25">
      <c r="B16" s="45" t="s">
        <v>241</v>
      </c>
    </row>
    <row r="17" ht="11.25">
      <c r="B17" s="45" t="s">
        <v>387</v>
      </c>
    </row>
    <row r="18" ht="11.25">
      <c r="B18" s="45" t="s">
        <v>533</v>
      </c>
    </row>
    <row r="19" ht="11.25">
      <c r="B19" s="45" t="s">
        <v>134</v>
      </c>
    </row>
    <row r="20" ht="11.25">
      <c r="B20" s="45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9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30" t="s">
        <v>398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9" s="63" customFormat="1" ht="15" customHeight="1">
      <c r="A4" s="62"/>
      <c r="B4" s="62"/>
      <c r="D4" s="105"/>
      <c r="E4" s="223"/>
      <c r="F4" s="136"/>
      <c r="G4" s="113" t="s">
        <v>155</v>
      </c>
      <c r="H4" s="263"/>
      <c r="I4" s="324"/>
    </row>
    <row r="7" spans="1:27" s="49" customFormat="1" ht="15" customHeight="1">
      <c r="A7" s="130" t="s">
        <v>399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9"/>
    </row>
    <row r="9" spans="1:10" s="77" customFormat="1" ht="15" customHeight="1">
      <c r="A9" s="76"/>
      <c r="B9" s="76"/>
      <c r="D9" s="99"/>
      <c r="E9" s="565"/>
      <c r="F9" s="566"/>
      <c r="G9" s="114" t="s">
        <v>380</v>
      </c>
      <c r="H9" s="111" t="s">
        <v>155</v>
      </c>
      <c r="I9" s="403"/>
      <c r="J9" s="324"/>
    </row>
    <row r="10" spans="1:10" s="77" customFormat="1" ht="15" customHeight="1">
      <c r="A10" s="76"/>
      <c r="B10" s="76"/>
      <c r="D10" s="99"/>
      <c r="E10" s="565"/>
      <c r="F10" s="566"/>
      <c r="G10" s="114" t="s">
        <v>403</v>
      </c>
      <c r="H10" s="334"/>
      <c r="I10" s="404"/>
      <c r="J10" s="324"/>
    </row>
    <row r="11" spans="1:10" s="77" customFormat="1" ht="15" customHeight="1">
      <c r="A11" s="76"/>
      <c r="B11" s="76"/>
      <c r="D11" s="99"/>
      <c r="E11" s="565"/>
      <c r="F11" s="566"/>
      <c r="G11" s="114" t="s">
        <v>402</v>
      </c>
      <c r="H11" s="111" t="s">
        <v>155</v>
      </c>
      <c r="I11" s="121">
        <f>IF(I10="",0,IF(I10=0,0,I9/I10))</f>
        <v>0</v>
      </c>
      <c r="J11" s="324"/>
    </row>
    <row r="12" spans="1:10" s="77" customFormat="1" ht="15" customHeight="1">
      <c r="A12" s="76"/>
      <c r="B12" s="76"/>
      <c r="D12" s="99"/>
      <c r="E12" s="565"/>
      <c r="F12" s="566"/>
      <c r="G12" s="114" t="s">
        <v>381</v>
      </c>
      <c r="H12" s="111" t="s">
        <v>351</v>
      </c>
      <c r="I12" s="335"/>
      <c r="J12" s="324"/>
    </row>
    <row r="14" spans="1:27" s="49" customFormat="1" ht="15" customHeight="1">
      <c r="A14" s="130" t="s">
        <v>400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9"/>
    </row>
    <row r="16" spans="1:9" s="45" customFormat="1" ht="15" customHeight="1">
      <c r="A16" s="131"/>
      <c r="D16" s="105"/>
      <c r="E16" s="96"/>
      <c r="F16" s="106"/>
      <c r="G16" s="334"/>
      <c r="H16" s="335"/>
      <c r="I16" s="324"/>
    </row>
    <row r="19" spans="1:27" s="234" customFormat="1" ht="15" customHeight="1">
      <c r="A19" s="232" t="s">
        <v>61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58"/>
      <c r="N19" s="58"/>
      <c r="O19" s="58"/>
      <c r="P19" s="58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59"/>
    </row>
    <row r="20" spans="1:27" s="234" customFormat="1" ht="15" customHeight="1">
      <c r="A20" s="232" t="s">
        <v>62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58"/>
      <c r="N20" s="58"/>
      <c r="O20" s="58"/>
      <c r="P20" s="58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59"/>
    </row>
    <row r="21" spans="1:27" s="236" customFormat="1" ht="15" customHeight="1">
      <c r="A21" s="235"/>
      <c r="M21" s="44"/>
      <c r="N21" s="44"/>
      <c r="O21" s="44"/>
      <c r="P21" s="44"/>
      <c r="AA21" s="46"/>
    </row>
    <row r="22" spans="1:9" s="87" customFormat="1" ht="15" customHeight="1">
      <c r="A22" s="83"/>
      <c r="B22" s="84"/>
      <c r="C22" s="85"/>
      <c r="D22" s="89"/>
      <c r="E22" s="567"/>
      <c r="F22" s="227"/>
      <c r="G22" s="228"/>
      <c r="H22" s="324"/>
      <c r="I22" s="194"/>
    </row>
    <row r="23" spans="1:9" s="87" customFormat="1" ht="11.25">
      <c r="A23" s="83"/>
      <c r="B23" s="84"/>
      <c r="C23" s="85"/>
      <c r="D23" s="89"/>
      <c r="E23" s="568"/>
      <c r="F23" s="229" t="s">
        <v>56</v>
      </c>
      <c r="G23" s="230"/>
      <c r="H23" s="324"/>
      <c r="I23" s="194"/>
    </row>
    <row r="24" spans="1:27" s="236" customFormat="1" ht="15" customHeight="1">
      <c r="A24" s="235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345" bestFit="1" customWidth="1"/>
    <col min="16" max="16384" width="9.140625" style="37" customWidth="1"/>
  </cols>
  <sheetData>
    <row r="1" spans="1:95" s="365" customFormat="1" ht="22.5">
      <c r="A1" s="36" t="s">
        <v>235</v>
      </c>
      <c r="B1" s="36" t="s">
        <v>231</v>
      </c>
      <c r="C1" s="36" t="s">
        <v>232</v>
      </c>
      <c r="D1" s="363" t="s">
        <v>157</v>
      </c>
      <c r="E1" s="363" t="s">
        <v>177</v>
      </c>
      <c r="F1" s="363" t="s">
        <v>179</v>
      </c>
      <c r="G1" s="363" t="s">
        <v>178</v>
      </c>
      <c r="H1" s="363" t="s">
        <v>328</v>
      </c>
      <c r="I1" s="363" t="s">
        <v>237</v>
      </c>
      <c r="J1" s="363" t="s">
        <v>416</v>
      </c>
      <c r="K1" s="363" t="s">
        <v>535</v>
      </c>
      <c r="L1" s="364" t="s">
        <v>0</v>
      </c>
      <c r="M1" s="364" t="s">
        <v>1</v>
      </c>
      <c r="O1" s="386" t="s">
        <v>10</v>
      </c>
      <c r="CQ1" s="366" t="s">
        <v>148</v>
      </c>
    </row>
    <row r="2" spans="1:15" ht="34.5">
      <c r="A2" s="38" t="s">
        <v>150</v>
      </c>
      <c r="B2" s="133" t="s">
        <v>233</v>
      </c>
      <c r="C2" s="40">
        <v>2006</v>
      </c>
      <c r="D2" s="134" t="s">
        <v>155</v>
      </c>
      <c r="E2" s="50" t="s">
        <v>158</v>
      </c>
      <c r="F2" s="50" t="s">
        <v>159</v>
      </c>
      <c r="G2" s="50" t="s">
        <v>159</v>
      </c>
      <c r="H2" s="95" t="s">
        <v>182</v>
      </c>
      <c r="I2" s="146" t="s">
        <v>435</v>
      </c>
      <c r="J2" s="37" t="s">
        <v>408</v>
      </c>
      <c r="K2" s="37" t="s">
        <v>536</v>
      </c>
      <c r="L2" s="387" t="s">
        <v>545</v>
      </c>
      <c r="M2" s="388" t="s">
        <v>2</v>
      </c>
      <c r="O2" s="389" t="s">
        <v>11</v>
      </c>
    </row>
    <row r="3" spans="1:15" ht="28.5">
      <c r="A3" s="38" t="s">
        <v>151</v>
      </c>
      <c r="B3" s="133" t="s">
        <v>175</v>
      </c>
      <c r="C3" s="37">
        <v>2007</v>
      </c>
      <c r="D3" s="134" t="s">
        <v>156</v>
      </c>
      <c r="E3" s="50" t="s">
        <v>160</v>
      </c>
      <c r="F3" s="50" t="s">
        <v>161</v>
      </c>
      <c r="G3" s="50" t="s">
        <v>161</v>
      </c>
      <c r="H3" s="95" t="s">
        <v>243</v>
      </c>
      <c r="I3" s="146" t="s">
        <v>436</v>
      </c>
      <c r="J3" s="37" t="s">
        <v>409</v>
      </c>
      <c r="K3" s="37" t="s">
        <v>537</v>
      </c>
      <c r="L3" s="387" t="s">
        <v>547</v>
      </c>
      <c r="M3" s="388" t="s">
        <v>549</v>
      </c>
      <c r="O3" s="389" t="s">
        <v>12</v>
      </c>
    </row>
    <row r="4" spans="2:15" ht="34.5">
      <c r="B4" s="133" t="s">
        <v>176</v>
      </c>
      <c r="C4" s="40">
        <v>2008</v>
      </c>
      <c r="E4" s="50" t="s">
        <v>117</v>
      </c>
      <c r="F4" s="50" t="s">
        <v>162</v>
      </c>
      <c r="G4" s="50" t="s">
        <v>162</v>
      </c>
      <c r="H4" s="95" t="s">
        <v>244</v>
      </c>
      <c r="I4" s="146" t="s">
        <v>437</v>
      </c>
      <c r="J4" s="37" t="s">
        <v>410</v>
      </c>
      <c r="K4" s="37" t="s">
        <v>538</v>
      </c>
      <c r="L4" s="387" t="s">
        <v>546</v>
      </c>
      <c r="M4" s="388" t="s">
        <v>544</v>
      </c>
      <c r="O4" s="389" t="s">
        <v>13</v>
      </c>
    </row>
    <row r="5" spans="2:15" ht="14.25">
      <c r="B5" s="133" t="s">
        <v>226</v>
      </c>
      <c r="C5" s="37">
        <v>2009</v>
      </c>
      <c r="E5" s="50" t="s">
        <v>163</v>
      </c>
      <c r="F5" s="50" t="s">
        <v>164</v>
      </c>
      <c r="G5" s="50" t="s">
        <v>164</v>
      </c>
      <c r="H5" s="95" t="s">
        <v>245</v>
      </c>
      <c r="J5" s="37" t="s">
        <v>411</v>
      </c>
      <c r="L5" s="387" t="s">
        <v>548</v>
      </c>
      <c r="M5" s="388"/>
      <c r="O5" s="389" t="s">
        <v>14</v>
      </c>
    </row>
    <row r="6" spans="2:15" ht="14.25">
      <c r="B6" s="39"/>
      <c r="C6" s="40">
        <v>2010</v>
      </c>
      <c r="E6" s="50" t="s">
        <v>118</v>
      </c>
      <c r="F6" s="50" t="s">
        <v>165</v>
      </c>
      <c r="G6" s="50" t="s">
        <v>165</v>
      </c>
      <c r="H6" s="95" t="s">
        <v>246</v>
      </c>
      <c r="J6" s="37" t="s">
        <v>404</v>
      </c>
      <c r="L6" s="387" t="s">
        <v>544</v>
      </c>
      <c r="M6" s="388"/>
      <c r="O6" s="389" t="s">
        <v>15</v>
      </c>
    </row>
    <row r="7" spans="2:15" ht="11.25">
      <c r="B7" s="39"/>
      <c r="C7" s="40">
        <v>2011</v>
      </c>
      <c r="E7" s="50" t="s">
        <v>119</v>
      </c>
      <c r="F7" s="50" t="s">
        <v>166</v>
      </c>
      <c r="G7" s="50" t="s">
        <v>166</v>
      </c>
      <c r="H7" s="95" t="s">
        <v>247</v>
      </c>
      <c r="J7" s="37" t="s">
        <v>405</v>
      </c>
      <c r="O7" s="389" t="s">
        <v>16</v>
      </c>
    </row>
    <row r="8" spans="2:15" ht="11.25">
      <c r="B8" s="39"/>
      <c r="C8" s="40">
        <v>2012</v>
      </c>
      <c r="E8" s="50" t="s">
        <v>120</v>
      </c>
      <c r="F8" s="50" t="s">
        <v>167</v>
      </c>
      <c r="G8" s="50" t="s">
        <v>167</v>
      </c>
      <c r="H8" s="95" t="s">
        <v>248</v>
      </c>
      <c r="J8" s="37" t="s">
        <v>406</v>
      </c>
      <c r="O8" s="389" t="s">
        <v>17</v>
      </c>
    </row>
    <row r="9" spans="2:15" ht="11.25">
      <c r="B9" s="39"/>
      <c r="C9" s="40">
        <v>2013</v>
      </c>
      <c r="E9" s="50" t="s">
        <v>168</v>
      </c>
      <c r="F9" s="50" t="s">
        <v>169</v>
      </c>
      <c r="G9" s="50" t="s">
        <v>169</v>
      </c>
      <c r="H9" s="95" t="s">
        <v>249</v>
      </c>
      <c r="J9" s="37" t="s">
        <v>407</v>
      </c>
      <c r="O9" s="389" t="s">
        <v>18</v>
      </c>
    </row>
    <row r="10" spans="2:15" ht="11.25">
      <c r="B10" s="39"/>
      <c r="C10" s="40">
        <v>2014</v>
      </c>
      <c r="E10" s="50" t="s">
        <v>170</v>
      </c>
      <c r="F10" s="50" t="s">
        <v>171</v>
      </c>
      <c r="G10" s="50" t="s">
        <v>171</v>
      </c>
      <c r="H10" s="95" t="s">
        <v>250</v>
      </c>
      <c r="J10" s="37" t="s">
        <v>412</v>
      </c>
      <c r="O10" s="389" t="s">
        <v>19</v>
      </c>
    </row>
    <row r="11" spans="2:10" ht="11.25">
      <c r="B11" s="39"/>
      <c r="C11" s="40">
        <v>2015</v>
      </c>
      <c r="E11" s="50" t="s">
        <v>172</v>
      </c>
      <c r="F11" s="50">
        <v>10</v>
      </c>
      <c r="G11" s="50">
        <v>10</v>
      </c>
      <c r="H11" s="95" t="s">
        <v>251</v>
      </c>
      <c r="J11" s="37" t="s">
        <v>413</v>
      </c>
    </row>
    <row r="12" spans="2:15" ht="11.25">
      <c r="B12" s="39"/>
      <c r="C12" s="40"/>
      <c r="E12" s="50" t="s">
        <v>173</v>
      </c>
      <c r="F12" s="50">
        <v>11</v>
      </c>
      <c r="G12" s="50">
        <v>11</v>
      </c>
      <c r="H12" s="95" t="s">
        <v>253</v>
      </c>
      <c r="J12" s="37" t="s">
        <v>414</v>
      </c>
      <c r="O12" s="390" t="s">
        <v>20</v>
      </c>
    </row>
    <row r="13" spans="2:15" ht="11.25">
      <c r="B13" s="39"/>
      <c r="C13" s="40"/>
      <c r="E13" s="50" t="s">
        <v>174</v>
      </c>
      <c r="F13" s="50">
        <v>12</v>
      </c>
      <c r="G13" s="50">
        <v>12</v>
      </c>
      <c r="H13" s="95" t="s">
        <v>252</v>
      </c>
      <c r="J13" s="37" t="s">
        <v>415</v>
      </c>
      <c r="O13" s="389" t="s">
        <v>11</v>
      </c>
    </row>
    <row r="14" spans="2:15" ht="11.25">
      <c r="B14" s="39"/>
      <c r="C14" s="40"/>
      <c r="E14" s="50"/>
      <c r="F14" s="50"/>
      <c r="G14" s="50">
        <v>13</v>
      </c>
      <c r="H14" s="95" t="s">
        <v>254</v>
      </c>
      <c r="O14" s="389" t="s">
        <v>12</v>
      </c>
    </row>
    <row r="15" spans="2:15" ht="11.25">
      <c r="B15" s="39"/>
      <c r="C15" s="40"/>
      <c r="E15" s="50"/>
      <c r="F15" s="50"/>
      <c r="G15" s="50">
        <v>14</v>
      </c>
      <c r="H15" s="95" t="s">
        <v>255</v>
      </c>
      <c r="O15" s="389" t="s">
        <v>13</v>
      </c>
    </row>
    <row r="16" spans="2:15" ht="11.25">
      <c r="B16" s="39"/>
      <c r="C16" s="40"/>
      <c r="E16" s="50"/>
      <c r="F16" s="50"/>
      <c r="G16" s="50">
        <v>15</v>
      </c>
      <c r="H16" s="95" t="s">
        <v>256</v>
      </c>
      <c r="O16" s="389" t="s">
        <v>14</v>
      </c>
    </row>
    <row r="17" spans="5:15" ht="11.25">
      <c r="E17" s="50"/>
      <c r="F17" s="50"/>
      <c r="G17" s="50">
        <v>16</v>
      </c>
      <c r="H17" s="95" t="s">
        <v>257</v>
      </c>
      <c r="O17" s="389" t="s">
        <v>15</v>
      </c>
    </row>
    <row r="18" spans="5:8" ht="11.25">
      <c r="E18" s="50"/>
      <c r="F18" s="50"/>
      <c r="G18" s="50">
        <v>17</v>
      </c>
      <c r="H18" s="95" t="s">
        <v>258</v>
      </c>
    </row>
    <row r="19" spans="5:8" ht="11.25">
      <c r="E19" s="50"/>
      <c r="F19" s="50"/>
      <c r="G19" s="50">
        <v>18</v>
      </c>
      <c r="H19" s="95" t="s">
        <v>259</v>
      </c>
    </row>
    <row r="20" spans="5:8" ht="11.25">
      <c r="E20" s="50"/>
      <c r="F20" s="50"/>
      <c r="G20" s="50">
        <v>19</v>
      </c>
      <c r="H20" s="95" t="s">
        <v>260</v>
      </c>
    </row>
    <row r="21" spans="5:9" ht="11.25">
      <c r="E21" s="50"/>
      <c r="F21" s="50"/>
      <c r="G21" s="50">
        <v>20</v>
      </c>
      <c r="H21" s="95" t="s">
        <v>261</v>
      </c>
      <c r="I21" s="95"/>
    </row>
    <row r="22" spans="5:8" ht="11.25">
      <c r="E22" s="50"/>
      <c r="F22" s="50"/>
      <c r="G22" s="50">
        <v>21</v>
      </c>
      <c r="H22" s="95" t="s">
        <v>262</v>
      </c>
    </row>
    <row r="23" spans="5:8" ht="11.25">
      <c r="E23" s="50"/>
      <c r="F23" s="50"/>
      <c r="G23" s="50">
        <v>22</v>
      </c>
      <c r="H23" s="95" t="s">
        <v>263</v>
      </c>
    </row>
    <row r="24" spans="1:8" ht="11.25">
      <c r="A24" s="37"/>
      <c r="E24" s="50"/>
      <c r="F24" s="50"/>
      <c r="G24" s="50">
        <v>23</v>
      </c>
      <c r="H24" s="95" t="s">
        <v>264</v>
      </c>
    </row>
    <row r="25" spans="5:8" ht="11.25">
      <c r="E25" s="50"/>
      <c r="F25" s="50"/>
      <c r="G25" s="50">
        <v>24</v>
      </c>
      <c r="H25" s="95" t="s">
        <v>268</v>
      </c>
    </row>
    <row r="26" spans="5:8" ht="11.25">
      <c r="E26" s="50"/>
      <c r="F26" s="50"/>
      <c r="G26" s="50">
        <v>25</v>
      </c>
      <c r="H26" s="95" t="s">
        <v>269</v>
      </c>
    </row>
    <row r="27" spans="5:8" ht="11.25">
      <c r="E27" s="50"/>
      <c r="F27" s="50"/>
      <c r="G27" s="50">
        <v>26</v>
      </c>
      <c r="H27" s="95" t="s">
        <v>270</v>
      </c>
    </row>
    <row r="28" spans="5:8" ht="11.25">
      <c r="E28" s="50"/>
      <c r="F28" s="50"/>
      <c r="G28" s="50">
        <v>27</v>
      </c>
      <c r="H28" s="95" t="s">
        <v>271</v>
      </c>
    </row>
    <row r="29" spans="5:8" ht="11.25">
      <c r="E29" s="50"/>
      <c r="F29" s="50"/>
      <c r="G29" s="50">
        <v>28</v>
      </c>
      <c r="H29" s="95" t="s">
        <v>272</v>
      </c>
    </row>
    <row r="30" spans="5:8" ht="11.25">
      <c r="E30" s="50"/>
      <c r="F30" s="50"/>
      <c r="G30" s="50">
        <v>29</v>
      </c>
      <c r="H30" s="95" t="s">
        <v>273</v>
      </c>
    </row>
    <row r="31" spans="5:8" ht="11.25">
      <c r="E31" s="50"/>
      <c r="F31" s="50"/>
      <c r="G31" s="50">
        <v>30</v>
      </c>
      <c r="H31" s="95" t="s">
        <v>274</v>
      </c>
    </row>
    <row r="32" spans="5:8" ht="11.25">
      <c r="E32" s="50"/>
      <c r="F32" s="50"/>
      <c r="G32" s="50">
        <v>31</v>
      </c>
      <c r="H32" s="95" t="s">
        <v>275</v>
      </c>
    </row>
    <row r="33" ht="11.25">
      <c r="H33" s="95" t="s">
        <v>276</v>
      </c>
    </row>
    <row r="34" ht="11.25">
      <c r="H34" s="95" t="s">
        <v>277</v>
      </c>
    </row>
    <row r="35" ht="11.25">
      <c r="H35" s="95" t="s">
        <v>278</v>
      </c>
    </row>
    <row r="36" ht="11.25">
      <c r="H36" s="95" t="s">
        <v>279</v>
      </c>
    </row>
    <row r="37" ht="11.25">
      <c r="H37" s="95" t="s">
        <v>280</v>
      </c>
    </row>
    <row r="38" ht="11.25">
      <c r="H38" s="95" t="s">
        <v>281</v>
      </c>
    </row>
    <row r="39" ht="11.25">
      <c r="H39" s="95" t="s">
        <v>282</v>
      </c>
    </row>
    <row r="40" ht="11.25">
      <c r="H40" s="95" t="s">
        <v>283</v>
      </c>
    </row>
    <row r="41" ht="11.25">
      <c r="H41" s="95" t="s">
        <v>284</v>
      </c>
    </row>
    <row r="42" ht="11.25">
      <c r="H42" s="95" t="s">
        <v>285</v>
      </c>
    </row>
    <row r="43" ht="11.25">
      <c r="H43" s="95" t="s">
        <v>286</v>
      </c>
    </row>
    <row r="44" ht="11.25">
      <c r="H44" s="95" t="s">
        <v>287</v>
      </c>
    </row>
    <row r="45" ht="11.25">
      <c r="H45" s="95" t="s">
        <v>288</v>
      </c>
    </row>
    <row r="46" ht="11.25">
      <c r="H46" s="95" t="s">
        <v>289</v>
      </c>
    </row>
    <row r="47" ht="11.25">
      <c r="H47" s="95" t="s">
        <v>290</v>
      </c>
    </row>
    <row r="48" ht="11.25">
      <c r="H48" s="95" t="s">
        <v>291</v>
      </c>
    </row>
    <row r="49" ht="11.25">
      <c r="H49" s="95" t="s">
        <v>292</v>
      </c>
    </row>
    <row r="50" ht="11.25">
      <c r="H50" s="95" t="s">
        <v>293</v>
      </c>
    </row>
    <row r="51" ht="11.25">
      <c r="H51" s="95" t="s">
        <v>294</v>
      </c>
    </row>
    <row r="52" ht="11.25">
      <c r="H52" s="95" t="s">
        <v>295</v>
      </c>
    </row>
    <row r="53" ht="11.25">
      <c r="H53" s="95" t="s">
        <v>296</v>
      </c>
    </row>
    <row r="54" ht="11.25">
      <c r="H54" s="95" t="s">
        <v>297</v>
      </c>
    </row>
    <row r="55" ht="11.25">
      <c r="H55" s="95" t="s">
        <v>298</v>
      </c>
    </row>
    <row r="56" ht="11.25">
      <c r="H56" s="95" t="s">
        <v>299</v>
      </c>
    </row>
    <row r="57" ht="11.25">
      <c r="H57" s="95" t="s">
        <v>300</v>
      </c>
    </row>
    <row r="58" ht="11.25">
      <c r="H58" s="95" t="s">
        <v>301</v>
      </c>
    </row>
    <row r="59" ht="11.25">
      <c r="H59" s="95" t="s">
        <v>302</v>
      </c>
    </row>
    <row r="60" ht="11.25">
      <c r="H60" s="95" t="s">
        <v>303</v>
      </c>
    </row>
    <row r="61" ht="11.25">
      <c r="H61" s="95" t="s">
        <v>304</v>
      </c>
    </row>
    <row r="62" ht="11.25">
      <c r="H62" s="95" t="s">
        <v>305</v>
      </c>
    </row>
    <row r="63" ht="11.25">
      <c r="H63" s="95" t="s">
        <v>306</v>
      </c>
    </row>
    <row r="64" ht="11.25">
      <c r="H64" s="95" t="s">
        <v>307</v>
      </c>
    </row>
    <row r="65" ht="11.25">
      <c r="H65" s="95" t="s">
        <v>308</v>
      </c>
    </row>
    <row r="66" ht="11.25">
      <c r="H66" s="95" t="s">
        <v>309</v>
      </c>
    </row>
    <row r="67" ht="11.25">
      <c r="H67" s="95" t="s">
        <v>310</v>
      </c>
    </row>
    <row r="68" ht="11.25">
      <c r="H68" s="95" t="s">
        <v>311</v>
      </c>
    </row>
    <row r="69" ht="11.25">
      <c r="H69" s="95" t="s">
        <v>312</v>
      </c>
    </row>
    <row r="70" ht="11.25">
      <c r="H70" s="95" t="s">
        <v>313</v>
      </c>
    </row>
    <row r="71" ht="11.25">
      <c r="H71" s="95" t="s">
        <v>314</v>
      </c>
    </row>
    <row r="72" ht="11.25">
      <c r="H72" s="95" t="s">
        <v>315</v>
      </c>
    </row>
    <row r="73" ht="11.25">
      <c r="H73" s="95" t="s">
        <v>316</v>
      </c>
    </row>
    <row r="74" ht="11.25">
      <c r="H74" s="95" t="s">
        <v>317</v>
      </c>
    </row>
    <row r="75" ht="11.25">
      <c r="H75" s="95" t="s">
        <v>318</v>
      </c>
    </row>
    <row r="76" ht="11.25">
      <c r="H76" s="95" t="s">
        <v>319</v>
      </c>
    </row>
    <row r="77" ht="11.25">
      <c r="H77" s="95" t="s">
        <v>320</v>
      </c>
    </row>
    <row r="78" ht="11.25">
      <c r="H78" s="95" t="s">
        <v>321</v>
      </c>
    </row>
    <row r="79" ht="11.25">
      <c r="H79" s="95" t="s">
        <v>147</v>
      </c>
    </row>
    <row r="80" ht="11.25">
      <c r="H80" s="95" t="s">
        <v>322</v>
      </c>
    </row>
    <row r="81" ht="11.25">
      <c r="H81" s="95" t="s">
        <v>323</v>
      </c>
    </row>
    <row r="82" ht="11.25">
      <c r="H82" s="95" t="s">
        <v>324</v>
      </c>
    </row>
    <row r="83" ht="11.25">
      <c r="H83" s="95" t="s">
        <v>325</v>
      </c>
    </row>
    <row r="84" ht="11.25">
      <c r="H84" s="95" t="s">
        <v>326</v>
      </c>
    </row>
    <row r="85" ht="11.25">
      <c r="H85" s="95" t="s">
        <v>327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05" customWidth="1"/>
  </cols>
  <sheetData>
    <row r="1" spans="1:8" ht="11.25">
      <c r="A1" s="405" t="s">
        <v>727</v>
      </c>
      <c r="B1" s="405" t="s">
        <v>221</v>
      </c>
      <c r="C1" s="405" t="s">
        <v>222</v>
      </c>
      <c r="D1" s="405" t="s">
        <v>486</v>
      </c>
      <c r="E1" s="405" t="s">
        <v>223</v>
      </c>
      <c r="F1" s="405" t="s">
        <v>224</v>
      </c>
      <c r="G1" s="405" t="s">
        <v>225</v>
      </c>
      <c r="H1" s="405" t="s">
        <v>487</v>
      </c>
    </row>
    <row r="2" spans="1:8" ht="11.25">
      <c r="A2" s="405">
        <v>1</v>
      </c>
      <c r="B2" s="405" t="s">
        <v>553</v>
      </c>
      <c r="C2" s="405" t="s">
        <v>553</v>
      </c>
      <c r="D2" s="405" t="s">
        <v>554</v>
      </c>
      <c r="E2" s="405" t="s">
        <v>555</v>
      </c>
      <c r="F2" s="405" t="s">
        <v>556</v>
      </c>
      <c r="G2" s="405" t="s">
        <v>557</v>
      </c>
      <c r="H2" s="405" t="s">
        <v>436</v>
      </c>
    </row>
    <row r="3" spans="1:8" ht="11.25">
      <c r="A3" s="405">
        <v>2</v>
      </c>
      <c r="B3" s="405" t="s">
        <v>553</v>
      </c>
      <c r="C3" s="405" t="s">
        <v>553</v>
      </c>
      <c r="D3" s="405" t="s">
        <v>554</v>
      </c>
      <c r="E3" s="405" t="s">
        <v>558</v>
      </c>
      <c r="F3" s="405" t="s">
        <v>559</v>
      </c>
      <c r="G3" s="405" t="s">
        <v>557</v>
      </c>
      <c r="H3" s="405" t="s">
        <v>435</v>
      </c>
    </row>
    <row r="4" spans="1:8" ht="11.25">
      <c r="A4" s="405">
        <v>3</v>
      </c>
      <c r="B4" s="405" t="s">
        <v>560</v>
      </c>
      <c r="C4" s="405" t="s">
        <v>560</v>
      </c>
      <c r="D4" s="405" t="s">
        <v>561</v>
      </c>
      <c r="E4" s="405" t="s">
        <v>562</v>
      </c>
      <c r="F4" s="405" t="s">
        <v>563</v>
      </c>
      <c r="G4" s="405" t="s">
        <v>564</v>
      </c>
      <c r="H4" s="405" t="s">
        <v>435</v>
      </c>
    </row>
    <row r="5" spans="1:8" ht="11.25">
      <c r="A5" s="405">
        <v>4</v>
      </c>
      <c r="B5" s="405" t="s">
        <v>560</v>
      </c>
      <c r="C5" s="405" t="s">
        <v>560</v>
      </c>
      <c r="D5" s="405" t="s">
        <v>561</v>
      </c>
      <c r="E5" s="405" t="s">
        <v>565</v>
      </c>
      <c r="F5" s="405" t="s">
        <v>566</v>
      </c>
      <c r="G5" s="405" t="s">
        <v>567</v>
      </c>
      <c r="H5" s="405" t="s">
        <v>435</v>
      </c>
    </row>
    <row r="6" spans="1:8" ht="11.25">
      <c r="A6" s="405">
        <v>5</v>
      </c>
      <c r="B6" s="405" t="s">
        <v>568</v>
      </c>
      <c r="C6" s="405" t="s">
        <v>568</v>
      </c>
      <c r="D6" s="405" t="s">
        <v>569</v>
      </c>
      <c r="E6" s="405" t="s">
        <v>570</v>
      </c>
      <c r="F6" s="405" t="s">
        <v>571</v>
      </c>
      <c r="G6" s="405" t="s">
        <v>572</v>
      </c>
      <c r="H6" s="405" t="s">
        <v>435</v>
      </c>
    </row>
    <row r="7" spans="1:8" ht="11.25">
      <c r="A7" s="405">
        <v>6</v>
      </c>
      <c r="B7" s="405" t="s">
        <v>573</v>
      </c>
      <c r="C7" s="405" t="s">
        <v>573</v>
      </c>
      <c r="D7" s="405" t="s">
        <v>574</v>
      </c>
      <c r="E7" s="405" t="s">
        <v>575</v>
      </c>
      <c r="F7" s="405" t="s">
        <v>576</v>
      </c>
      <c r="G7" s="405" t="s">
        <v>577</v>
      </c>
      <c r="H7" s="405" t="s">
        <v>437</v>
      </c>
    </row>
    <row r="8" spans="1:8" ht="11.25">
      <c r="A8" s="405">
        <v>7</v>
      </c>
      <c r="B8" s="405" t="s">
        <v>578</v>
      </c>
      <c r="C8" s="405" t="s">
        <v>578</v>
      </c>
      <c r="D8" s="405" t="s">
        <v>579</v>
      </c>
      <c r="E8" s="405" t="s">
        <v>580</v>
      </c>
      <c r="F8" s="405" t="s">
        <v>581</v>
      </c>
      <c r="G8" s="405" t="s">
        <v>582</v>
      </c>
      <c r="H8" s="405" t="s">
        <v>435</v>
      </c>
    </row>
    <row r="9" spans="1:8" ht="11.25">
      <c r="A9" s="405">
        <v>8</v>
      </c>
      <c r="B9" s="405" t="s">
        <v>578</v>
      </c>
      <c r="C9" s="405" t="s">
        <v>578</v>
      </c>
      <c r="D9" s="405" t="s">
        <v>579</v>
      </c>
      <c r="E9" s="405" t="s">
        <v>583</v>
      </c>
      <c r="F9" s="405" t="s">
        <v>584</v>
      </c>
      <c r="G9" s="405" t="s">
        <v>582</v>
      </c>
      <c r="H9" s="405" t="s">
        <v>435</v>
      </c>
    </row>
    <row r="10" spans="1:8" ht="11.25">
      <c r="A10" s="405">
        <v>9</v>
      </c>
      <c r="B10" s="405" t="s">
        <v>578</v>
      </c>
      <c r="C10" s="405" t="s">
        <v>578</v>
      </c>
      <c r="D10" s="405" t="s">
        <v>579</v>
      </c>
      <c r="E10" s="405" t="s">
        <v>585</v>
      </c>
      <c r="F10" s="405" t="s">
        <v>586</v>
      </c>
      <c r="G10" s="405" t="s">
        <v>582</v>
      </c>
      <c r="H10" s="405" t="s">
        <v>437</v>
      </c>
    </row>
    <row r="11" spans="1:8" ht="11.25">
      <c r="A11" s="405">
        <v>10</v>
      </c>
      <c r="B11" s="405" t="s">
        <v>587</v>
      </c>
      <c r="C11" s="405" t="s">
        <v>587</v>
      </c>
      <c r="D11" s="405" t="s">
        <v>588</v>
      </c>
      <c r="E11" s="405" t="s">
        <v>589</v>
      </c>
      <c r="F11" s="405" t="s">
        <v>590</v>
      </c>
      <c r="G11" s="405" t="s">
        <v>591</v>
      </c>
      <c r="H11" s="405" t="s">
        <v>437</v>
      </c>
    </row>
    <row r="12" spans="1:8" ht="11.25">
      <c r="A12" s="405">
        <v>11</v>
      </c>
      <c r="B12" s="405" t="s">
        <v>592</v>
      </c>
      <c r="C12" s="405" t="s">
        <v>592</v>
      </c>
      <c r="D12" s="405" t="s">
        <v>593</v>
      </c>
      <c r="E12" s="405" t="s">
        <v>594</v>
      </c>
      <c r="F12" s="405" t="s">
        <v>595</v>
      </c>
      <c r="G12" s="405" t="s">
        <v>596</v>
      </c>
      <c r="H12" s="405" t="s">
        <v>437</v>
      </c>
    </row>
    <row r="13" spans="1:8" ht="11.25">
      <c r="A13" s="405">
        <v>12</v>
      </c>
      <c r="B13" s="405" t="s">
        <v>597</v>
      </c>
      <c r="C13" s="405" t="s">
        <v>599</v>
      </c>
      <c r="D13" s="405" t="s">
        <v>598</v>
      </c>
      <c r="E13" s="405" t="s">
        <v>600</v>
      </c>
      <c r="F13" s="405" t="s">
        <v>601</v>
      </c>
      <c r="G13" s="405" t="s">
        <v>564</v>
      </c>
      <c r="H13" s="405" t="s">
        <v>437</v>
      </c>
    </row>
    <row r="14" spans="1:8" ht="11.25">
      <c r="A14" s="405">
        <v>13</v>
      </c>
      <c r="B14" s="405" t="s">
        <v>597</v>
      </c>
      <c r="C14" s="405" t="s">
        <v>599</v>
      </c>
      <c r="D14" s="405" t="s">
        <v>598</v>
      </c>
      <c r="E14" s="405" t="s">
        <v>602</v>
      </c>
      <c r="F14" s="405" t="s">
        <v>603</v>
      </c>
      <c r="G14" s="405" t="s">
        <v>604</v>
      </c>
      <c r="H14" s="405" t="s">
        <v>435</v>
      </c>
    </row>
    <row r="15" spans="1:8" ht="11.25">
      <c r="A15" s="405">
        <v>14</v>
      </c>
      <c r="B15" s="405" t="s">
        <v>597</v>
      </c>
      <c r="C15" s="405" t="s">
        <v>599</v>
      </c>
      <c r="D15" s="405" t="s">
        <v>598</v>
      </c>
      <c r="E15" s="405" t="s">
        <v>558</v>
      </c>
      <c r="F15" s="405" t="s">
        <v>605</v>
      </c>
      <c r="G15" s="405" t="s">
        <v>604</v>
      </c>
      <c r="H15" s="405" t="s">
        <v>435</v>
      </c>
    </row>
    <row r="16" spans="1:8" ht="11.25">
      <c r="A16" s="405">
        <v>15</v>
      </c>
      <c r="B16" s="405" t="s">
        <v>597</v>
      </c>
      <c r="C16" s="405" t="s">
        <v>599</v>
      </c>
      <c r="D16" s="405" t="s">
        <v>598</v>
      </c>
      <c r="E16" s="405" t="s">
        <v>606</v>
      </c>
      <c r="F16" s="405" t="s">
        <v>607</v>
      </c>
      <c r="G16" s="405" t="s">
        <v>564</v>
      </c>
      <c r="H16" s="405" t="s">
        <v>437</v>
      </c>
    </row>
    <row r="17" spans="1:8" ht="11.25">
      <c r="A17" s="405">
        <v>16</v>
      </c>
      <c r="B17" s="405" t="s">
        <v>597</v>
      </c>
      <c r="C17" s="405" t="s">
        <v>599</v>
      </c>
      <c r="D17" s="405" t="s">
        <v>598</v>
      </c>
      <c r="E17" s="405" t="s">
        <v>608</v>
      </c>
      <c r="F17" s="405" t="s">
        <v>609</v>
      </c>
      <c r="G17" s="405" t="s">
        <v>564</v>
      </c>
      <c r="H17" s="405" t="s">
        <v>437</v>
      </c>
    </row>
    <row r="18" spans="1:8" ht="11.25">
      <c r="A18" s="405">
        <v>17</v>
      </c>
      <c r="B18" s="405" t="s">
        <v>610</v>
      </c>
      <c r="C18" s="405" t="s">
        <v>610</v>
      </c>
      <c r="D18" s="405" t="s">
        <v>611</v>
      </c>
      <c r="E18" s="405" t="s">
        <v>612</v>
      </c>
      <c r="F18" s="405" t="s">
        <v>613</v>
      </c>
      <c r="G18" s="405" t="s">
        <v>614</v>
      </c>
      <c r="H18" s="405" t="s">
        <v>435</v>
      </c>
    </row>
    <row r="19" spans="1:8" ht="11.25">
      <c r="A19" s="405">
        <v>18</v>
      </c>
      <c r="B19" s="405" t="s">
        <v>615</v>
      </c>
      <c r="C19" s="405" t="s">
        <v>615</v>
      </c>
      <c r="D19" s="405" t="s">
        <v>616</v>
      </c>
      <c r="E19" s="405" t="s">
        <v>575</v>
      </c>
      <c r="F19" s="405" t="s">
        <v>617</v>
      </c>
      <c r="G19" s="405" t="s">
        <v>618</v>
      </c>
      <c r="H19" s="405" t="s">
        <v>437</v>
      </c>
    </row>
    <row r="20" spans="1:8" ht="11.25">
      <c r="A20" s="405">
        <v>19</v>
      </c>
      <c r="B20" s="405" t="s">
        <v>615</v>
      </c>
      <c r="C20" s="405" t="s">
        <v>615</v>
      </c>
      <c r="D20" s="405" t="s">
        <v>619</v>
      </c>
      <c r="E20" s="405" t="s">
        <v>620</v>
      </c>
      <c r="F20" s="405" t="s">
        <v>621</v>
      </c>
      <c r="G20" s="405" t="s">
        <v>622</v>
      </c>
      <c r="H20" s="405" t="s">
        <v>436</v>
      </c>
    </row>
    <row r="21" spans="1:8" ht="11.25">
      <c r="A21" s="405">
        <v>20</v>
      </c>
      <c r="B21" s="405" t="s">
        <v>623</v>
      </c>
      <c r="C21" s="405" t="s">
        <v>623</v>
      </c>
      <c r="D21" s="405" t="s">
        <v>624</v>
      </c>
      <c r="E21" s="405" t="s">
        <v>625</v>
      </c>
      <c r="F21" s="405" t="s">
        <v>626</v>
      </c>
      <c r="G21" s="405" t="s">
        <v>627</v>
      </c>
      <c r="H21" s="405" t="s">
        <v>437</v>
      </c>
    </row>
    <row r="22" spans="1:8" ht="11.25">
      <c r="A22" s="405">
        <v>21</v>
      </c>
      <c r="B22" s="405" t="s">
        <v>628</v>
      </c>
      <c r="C22" s="405" t="s">
        <v>628</v>
      </c>
      <c r="D22" s="405" t="s">
        <v>629</v>
      </c>
      <c r="E22" s="405" t="s">
        <v>630</v>
      </c>
      <c r="F22" s="405" t="s">
        <v>631</v>
      </c>
      <c r="G22" s="405" t="s">
        <v>632</v>
      </c>
      <c r="H22" s="405" t="s">
        <v>435</v>
      </c>
    </row>
    <row r="23" spans="1:8" ht="11.25">
      <c r="A23" s="405">
        <v>22</v>
      </c>
      <c r="B23" s="405" t="s">
        <v>628</v>
      </c>
      <c r="C23" s="405" t="s">
        <v>628</v>
      </c>
      <c r="D23" s="405" t="s">
        <v>629</v>
      </c>
      <c r="E23" s="405" t="s">
        <v>633</v>
      </c>
      <c r="F23" s="405" t="s">
        <v>634</v>
      </c>
      <c r="G23" s="405" t="s">
        <v>632</v>
      </c>
      <c r="H23" s="405" t="s">
        <v>437</v>
      </c>
    </row>
    <row r="24" spans="1:8" ht="11.25">
      <c r="A24" s="405">
        <v>23</v>
      </c>
      <c r="B24" s="405" t="s">
        <v>635</v>
      </c>
      <c r="C24" s="405" t="s">
        <v>635</v>
      </c>
      <c r="D24" s="405" t="s">
        <v>636</v>
      </c>
      <c r="E24" s="405" t="s">
        <v>637</v>
      </c>
      <c r="F24" s="405" t="s">
        <v>638</v>
      </c>
      <c r="G24" s="405" t="s">
        <v>639</v>
      </c>
      <c r="H24" s="405" t="s">
        <v>435</v>
      </c>
    </row>
    <row r="25" spans="1:8" ht="11.25">
      <c r="A25" s="405">
        <v>24</v>
      </c>
      <c r="B25" s="405" t="s">
        <v>640</v>
      </c>
      <c r="C25" s="405" t="s">
        <v>640</v>
      </c>
      <c r="D25" s="405" t="s">
        <v>641</v>
      </c>
      <c r="E25" s="405" t="s">
        <v>642</v>
      </c>
      <c r="F25" s="405" t="s">
        <v>643</v>
      </c>
      <c r="G25" s="405" t="s">
        <v>644</v>
      </c>
      <c r="H25" s="405" t="s">
        <v>435</v>
      </c>
    </row>
    <row r="26" spans="1:8" ht="11.25">
      <c r="A26" s="405">
        <v>25</v>
      </c>
      <c r="B26" s="405" t="s">
        <v>645</v>
      </c>
      <c r="C26" s="405" t="s">
        <v>645</v>
      </c>
      <c r="D26" s="405" t="s">
        <v>646</v>
      </c>
      <c r="E26" s="405" t="s">
        <v>647</v>
      </c>
      <c r="F26" s="405" t="s">
        <v>648</v>
      </c>
      <c r="G26" s="405" t="s">
        <v>649</v>
      </c>
      <c r="H26" s="405" t="s">
        <v>435</v>
      </c>
    </row>
    <row r="27" spans="1:8" ht="11.25">
      <c r="A27" s="405">
        <v>26</v>
      </c>
      <c r="B27" s="405" t="s">
        <v>650</v>
      </c>
      <c r="C27" s="405" t="s">
        <v>650</v>
      </c>
      <c r="D27" s="405" t="s">
        <v>651</v>
      </c>
      <c r="E27" s="405" t="s">
        <v>652</v>
      </c>
      <c r="F27" s="405" t="s">
        <v>653</v>
      </c>
      <c r="G27" s="405" t="s">
        <v>654</v>
      </c>
      <c r="H27" s="405" t="s">
        <v>437</v>
      </c>
    </row>
    <row r="28" spans="1:8" ht="11.25">
      <c r="A28" s="405">
        <v>27</v>
      </c>
      <c r="B28" s="405" t="s">
        <v>655</v>
      </c>
      <c r="C28" s="405" t="s">
        <v>655</v>
      </c>
      <c r="D28" s="405" t="s">
        <v>656</v>
      </c>
      <c r="E28" s="405" t="s">
        <v>657</v>
      </c>
      <c r="F28" s="405" t="s">
        <v>658</v>
      </c>
      <c r="G28" s="405" t="s">
        <v>659</v>
      </c>
      <c r="H28" s="405" t="s">
        <v>437</v>
      </c>
    </row>
    <row r="29" spans="1:8" ht="11.25">
      <c r="A29" s="405">
        <v>28</v>
      </c>
      <c r="B29" s="405" t="s">
        <v>655</v>
      </c>
      <c r="C29" s="405" t="s">
        <v>655</v>
      </c>
      <c r="D29" s="405" t="s">
        <v>656</v>
      </c>
      <c r="E29" s="405" t="s">
        <v>660</v>
      </c>
      <c r="F29" s="405" t="s">
        <v>661</v>
      </c>
      <c r="G29" s="405" t="s">
        <v>659</v>
      </c>
      <c r="H29" s="405" t="s">
        <v>437</v>
      </c>
    </row>
    <row r="30" spans="1:8" ht="11.25">
      <c r="A30" s="405">
        <v>29</v>
      </c>
      <c r="B30" s="405" t="s">
        <v>662</v>
      </c>
      <c r="C30" s="405" t="s">
        <v>662</v>
      </c>
      <c r="D30" s="405" t="s">
        <v>663</v>
      </c>
      <c r="E30" s="405" t="s">
        <v>664</v>
      </c>
      <c r="F30" s="405" t="s">
        <v>665</v>
      </c>
      <c r="G30" s="405" t="s">
        <v>666</v>
      </c>
      <c r="H30" s="405" t="s">
        <v>437</v>
      </c>
    </row>
    <row r="31" spans="1:8" ht="11.25">
      <c r="A31" s="405">
        <v>30</v>
      </c>
      <c r="B31" s="405" t="s">
        <v>662</v>
      </c>
      <c r="C31" s="405" t="s">
        <v>662</v>
      </c>
      <c r="D31" s="405" t="s">
        <v>663</v>
      </c>
      <c r="E31" s="405" t="s">
        <v>667</v>
      </c>
      <c r="F31" s="405" t="s">
        <v>668</v>
      </c>
      <c r="G31" s="405" t="s">
        <v>666</v>
      </c>
      <c r="H31" s="405" t="s">
        <v>435</v>
      </c>
    </row>
    <row r="32" spans="1:8" ht="11.25">
      <c r="A32" s="405">
        <v>31</v>
      </c>
      <c r="B32" s="405" t="s">
        <v>669</v>
      </c>
      <c r="C32" s="405" t="s">
        <v>669</v>
      </c>
      <c r="D32" s="405" t="s">
        <v>670</v>
      </c>
      <c r="E32" s="405" t="s">
        <v>671</v>
      </c>
      <c r="F32" s="405" t="s">
        <v>672</v>
      </c>
      <c r="G32" s="405" t="s">
        <v>673</v>
      </c>
      <c r="H32" s="405" t="s">
        <v>435</v>
      </c>
    </row>
    <row r="33" spans="1:8" ht="11.25">
      <c r="A33" s="405">
        <v>32</v>
      </c>
      <c r="B33" s="405" t="s">
        <v>674</v>
      </c>
      <c r="C33" s="405" t="s">
        <v>674</v>
      </c>
      <c r="D33" s="405" t="s">
        <v>675</v>
      </c>
      <c r="E33" s="405" t="s">
        <v>676</v>
      </c>
      <c r="F33" s="405" t="s">
        <v>677</v>
      </c>
      <c r="G33" s="405" t="s">
        <v>678</v>
      </c>
      <c r="H33" s="405" t="s">
        <v>436</v>
      </c>
    </row>
    <row r="34" spans="1:8" ht="11.25">
      <c r="A34" s="405">
        <v>33</v>
      </c>
      <c r="B34" s="405" t="s">
        <v>674</v>
      </c>
      <c r="C34" s="405" t="s">
        <v>674</v>
      </c>
      <c r="D34" s="405" t="s">
        <v>675</v>
      </c>
      <c r="E34" s="405" t="s">
        <v>679</v>
      </c>
      <c r="F34" s="405" t="s">
        <v>680</v>
      </c>
      <c r="G34" s="405" t="s">
        <v>678</v>
      </c>
      <c r="H34" s="405" t="s">
        <v>437</v>
      </c>
    </row>
    <row r="35" spans="1:8" ht="11.25">
      <c r="A35" s="405">
        <v>34</v>
      </c>
      <c r="B35" s="405" t="s">
        <v>674</v>
      </c>
      <c r="C35" s="405" t="s">
        <v>674</v>
      </c>
      <c r="D35" s="405" t="s">
        <v>675</v>
      </c>
      <c r="E35" s="405" t="s">
        <v>681</v>
      </c>
      <c r="F35" s="405" t="s">
        <v>682</v>
      </c>
      <c r="G35" s="405" t="s">
        <v>678</v>
      </c>
      <c r="H35" s="405" t="s">
        <v>436</v>
      </c>
    </row>
    <row r="36" spans="1:8" ht="11.25">
      <c r="A36" s="405">
        <v>35</v>
      </c>
      <c r="B36" s="405" t="s">
        <v>674</v>
      </c>
      <c r="C36" s="405" t="s">
        <v>674</v>
      </c>
      <c r="D36" s="405" t="s">
        <v>675</v>
      </c>
      <c r="E36" s="405" t="s">
        <v>683</v>
      </c>
      <c r="F36" s="405" t="s">
        <v>684</v>
      </c>
      <c r="G36" s="405" t="s">
        <v>678</v>
      </c>
      <c r="H36" s="405" t="s">
        <v>436</v>
      </c>
    </row>
    <row r="37" spans="1:8" ht="11.25">
      <c r="A37" s="405">
        <v>36</v>
      </c>
      <c r="B37" s="405" t="s">
        <v>674</v>
      </c>
      <c r="C37" s="405" t="s">
        <v>674</v>
      </c>
      <c r="D37" s="405" t="s">
        <v>675</v>
      </c>
      <c r="E37" s="405" t="s">
        <v>685</v>
      </c>
      <c r="F37" s="405" t="s">
        <v>684</v>
      </c>
      <c r="G37" s="405" t="s">
        <v>622</v>
      </c>
      <c r="H37" s="405" t="s">
        <v>435</v>
      </c>
    </row>
    <row r="38" spans="1:8" ht="11.25">
      <c r="A38" s="405">
        <v>37</v>
      </c>
      <c r="B38" s="405" t="s">
        <v>674</v>
      </c>
      <c r="C38" s="405" t="s">
        <v>674</v>
      </c>
      <c r="D38" s="405" t="s">
        <v>675</v>
      </c>
      <c r="E38" s="405" t="s">
        <v>686</v>
      </c>
      <c r="F38" s="405" t="s">
        <v>687</v>
      </c>
      <c r="G38" s="405" t="s">
        <v>622</v>
      </c>
      <c r="H38" s="405" t="s">
        <v>436</v>
      </c>
    </row>
    <row r="39" spans="1:8" ht="11.25">
      <c r="A39" s="405">
        <v>38</v>
      </c>
      <c r="B39" s="405" t="s">
        <v>674</v>
      </c>
      <c r="C39" s="405" t="s">
        <v>674</v>
      </c>
      <c r="D39" s="405" t="s">
        <v>675</v>
      </c>
      <c r="E39" s="405" t="s">
        <v>688</v>
      </c>
      <c r="F39" s="405" t="s">
        <v>689</v>
      </c>
      <c r="G39" s="405" t="s">
        <v>678</v>
      </c>
      <c r="H39" s="405" t="s">
        <v>436</v>
      </c>
    </row>
    <row r="40" spans="1:8" ht="11.25">
      <c r="A40" s="405">
        <v>39</v>
      </c>
      <c r="B40" s="405" t="s">
        <v>674</v>
      </c>
      <c r="C40" s="405" t="s">
        <v>674</v>
      </c>
      <c r="D40" s="405" t="s">
        <v>675</v>
      </c>
      <c r="E40" s="405" t="s">
        <v>690</v>
      </c>
      <c r="F40" s="405" t="s">
        <v>691</v>
      </c>
      <c r="G40" s="405" t="s">
        <v>678</v>
      </c>
      <c r="H40" s="405" t="s">
        <v>437</v>
      </c>
    </row>
    <row r="41" spans="1:8" ht="11.25">
      <c r="A41" s="405">
        <v>40</v>
      </c>
      <c r="B41" s="405" t="s">
        <v>674</v>
      </c>
      <c r="C41" s="405" t="s">
        <v>674</v>
      </c>
      <c r="D41" s="405" t="s">
        <v>675</v>
      </c>
      <c r="E41" s="405" t="s">
        <v>692</v>
      </c>
      <c r="F41" s="405" t="s">
        <v>693</v>
      </c>
      <c r="G41" s="405" t="s">
        <v>678</v>
      </c>
      <c r="H41" s="405" t="s">
        <v>437</v>
      </c>
    </row>
    <row r="42" spans="1:8" ht="11.25">
      <c r="A42" s="405">
        <v>41</v>
      </c>
      <c r="B42" s="405" t="s">
        <v>694</v>
      </c>
      <c r="C42" s="405" t="s">
        <v>694</v>
      </c>
      <c r="D42" s="405" t="s">
        <v>695</v>
      </c>
      <c r="E42" s="405" t="s">
        <v>696</v>
      </c>
      <c r="F42" s="405" t="s">
        <v>697</v>
      </c>
      <c r="G42" s="405" t="s">
        <v>698</v>
      </c>
      <c r="H42" s="405" t="s">
        <v>435</v>
      </c>
    </row>
    <row r="43" spans="1:8" ht="11.25">
      <c r="A43" s="405">
        <v>42</v>
      </c>
      <c r="B43" s="405" t="s">
        <v>699</v>
      </c>
      <c r="C43" s="405" t="s">
        <v>699</v>
      </c>
      <c r="D43" s="405" t="s">
        <v>700</v>
      </c>
      <c r="E43" s="405" t="s">
        <v>701</v>
      </c>
      <c r="F43" s="405" t="s">
        <v>702</v>
      </c>
      <c r="G43" s="405" t="s">
        <v>703</v>
      </c>
      <c r="H43" s="405" t="s">
        <v>435</v>
      </c>
    </row>
    <row r="44" spans="1:8" ht="11.25">
      <c r="A44" s="405">
        <v>43</v>
      </c>
      <c r="B44" s="405" t="s">
        <v>699</v>
      </c>
      <c r="C44" s="405" t="s">
        <v>699</v>
      </c>
      <c r="D44" s="405" t="s">
        <v>700</v>
      </c>
      <c r="E44" s="405" t="s">
        <v>704</v>
      </c>
      <c r="F44" s="405" t="s">
        <v>705</v>
      </c>
      <c r="G44" s="405" t="s">
        <v>703</v>
      </c>
      <c r="H44" s="405" t="s">
        <v>437</v>
      </c>
    </row>
    <row r="45" spans="1:8" ht="11.25">
      <c r="A45" s="405">
        <v>44</v>
      </c>
      <c r="B45" s="405" t="s">
        <v>699</v>
      </c>
      <c r="C45" s="405" t="s">
        <v>699</v>
      </c>
      <c r="D45" s="405" t="s">
        <v>700</v>
      </c>
      <c r="E45" s="405" t="s">
        <v>706</v>
      </c>
      <c r="F45" s="405" t="s">
        <v>707</v>
      </c>
      <c r="G45" s="405" t="s">
        <v>703</v>
      </c>
      <c r="H45" s="405" t="s">
        <v>435</v>
      </c>
    </row>
    <row r="46" spans="1:8" ht="11.25">
      <c r="A46" s="405">
        <v>45</v>
      </c>
      <c r="B46" s="405" t="s">
        <v>699</v>
      </c>
      <c r="C46" s="405" t="s">
        <v>699</v>
      </c>
      <c r="D46" s="405" t="s">
        <v>700</v>
      </c>
      <c r="E46" s="405" t="s">
        <v>708</v>
      </c>
      <c r="F46" s="405" t="s">
        <v>709</v>
      </c>
      <c r="G46" s="405" t="s">
        <v>703</v>
      </c>
      <c r="H46" s="405" t="s">
        <v>437</v>
      </c>
    </row>
    <row r="47" spans="1:8" ht="11.25">
      <c r="A47" s="405">
        <v>46</v>
      </c>
      <c r="B47" s="405" t="s">
        <v>699</v>
      </c>
      <c r="C47" s="405" t="s">
        <v>699</v>
      </c>
      <c r="D47" s="405" t="s">
        <v>700</v>
      </c>
      <c r="E47" s="405" t="s">
        <v>710</v>
      </c>
      <c r="F47" s="405" t="s">
        <v>711</v>
      </c>
      <c r="G47" s="405" t="s">
        <v>703</v>
      </c>
      <c r="H47" s="405" t="s">
        <v>435</v>
      </c>
    </row>
    <row r="48" spans="1:8" ht="11.25">
      <c r="A48" s="405">
        <v>47</v>
      </c>
      <c r="B48" s="405" t="s">
        <v>699</v>
      </c>
      <c r="C48" s="405" t="s">
        <v>699</v>
      </c>
      <c r="D48" s="405" t="s">
        <v>700</v>
      </c>
      <c r="E48" s="405" t="s">
        <v>712</v>
      </c>
      <c r="F48" s="405" t="s">
        <v>713</v>
      </c>
      <c r="G48" s="405" t="s">
        <v>703</v>
      </c>
      <c r="H48" s="405" t="s">
        <v>436</v>
      </c>
    </row>
    <row r="49" spans="1:8" ht="11.25">
      <c r="A49" s="405">
        <v>48</v>
      </c>
      <c r="B49" s="405" t="s">
        <v>699</v>
      </c>
      <c r="C49" s="405" t="s">
        <v>699</v>
      </c>
      <c r="D49" s="405" t="s">
        <v>700</v>
      </c>
      <c r="E49" s="405" t="s">
        <v>714</v>
      </c>
      <c r="F49" s="405" t="s">
        <v>715</v>
      </c>
      <c r="G49" s="405" t="s">
        <v>703</v>
      </c>
      <c r="H49" s="405" t="s">
        <v>435</v>
      </c>
    </row>
    <row r="50" spans="1:8" ht="11.25">
      <c r="A50" s="405">
        <v>49</v>
      </c>
      <c r="B50" s="405" t="s">
        <v>699</v>
      </c>
      <c r="C50" s="405" t="s">
        <v>699</v>
      </c>
      <c r="D50" s="405" t="s">
        <v>700</v>
      </c>
      <c r="E50" s="405" t="s">
        <v>716</v>
      </c>
      <c r="F50" s="405" t="s">
        <v>717</v>
      </c>
      <c r="G50" s="405" t="s">
        <v>703</v>
      </c>
      <c r="H50" s="405" t="s">
        <v>436</v>
      </c>
    </row>
    <row r="51" spans="1:8" ht="11.25">
      <c r="A51" s="405">
        <v>50</v>
      </c>
      <c r="B51" s="405" t="s">
        <v>699</v>
      </c>
      <c r="C51" s="405" t="s">
        <v>699</v>
      </c>
      <c r="D51" s="405" t="s">
        <v>700</v>
      </c>
      <c r="E51" s="405" t="s">
        <v>718</v>
      </c>
      <c r="F51" s="405" t="s">
        <v>719</v>
      </c>
      <c r="G51" s="405" t="s">
        <v>703</v>
      </c>
      <c r="H51" s="405" t="s">
        <v>437</v>
      </c>
    </row>
    <row r="52" spans="1:8" ht="11.25">
      <c r="A52" s="405">
        <v>51</v>
      </c>
      <c r="B52" s="405" t="s">
        <v>720</v>
      </c>
      <c r="C52" s="405" t="s">
        <v>720</v>
      </c>
      <c r="D52" s="405" t="s">
        <v>721</v>
      </c>
      <c r="E52" s="405" t="s">
        <v>722</v>
      </c>
      <c r="F52" s="405" t="s">
        <v>723</v>
      </c>
      <c r="G52" s="405" t="s">
        <v>724</v>
      </c>
      <c r="H52" s="405" t="s">
        <v>437</v>
      </c>
    </row>
    <row r="53" spans="1:8" ht="11.25">
      <c r="A53" s="405">
        <v>52</v>
      </c>
      <c r="B53" s="405" t="s">
        <v>720</v>
      </c>
      <c r="C53" s="405" t="s">
        <v>720</v>
      </c>
      <c r="D53" s="405" t="s">
        <v>721</v>
      </c>
      <c r="E53" s="405" t="s">
        <v>725</v>
      </c>
      <c r="F53" s="405" t="s">
        <v>726</v>
      </c>
      <c r="G53" s="405" t="s">
        <v>724</v>
      </c>
      <c r="H53" s="405" t="s">
        <v>435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727</v>
      </c>
      <c r="B1" s="48" t="s">
        <v>221</v>
      </c>
      <c r="C1" s="48" t="s">
        <v>222</v>
      </c>
      <c r="D1" s="48" t="s">
        <v>486</v>
      </c>
      <c r="E1" s="48" t="s">
        <v>223</v>
      </c>
      <c r="F1" s="48" t="s">
        <v>224</v>
      </c>
      <c r="G1" s="48" t="s">
        <v>225</v>
      </c>
      <c r="H1" s="48" t="s">
        <v>487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06" customWidth="1"/>
  </cols>
  <sheetData>
    <row r="1" spans="1:5" ht="11.25">
      <c r="A1" s="406" t="s">
        <v>221</v>
      </c>
      <c r="B1" s="406" t="s">
        <v>222</v>
      </c>
      <c r="C1" s="406" t="s">
        <v>756</v>
      </c>
      <c r="D1" s="406" t="s">
        <v>221</v>
      </c>
      <c r="E1" s="406" t="s">
        <v>757</v>
      </c>
    </row>
    <row r="2" spans="1:5" ht="11.25">
      <c r="A2" s="406" t="s">
        <v>553</v>
      </c>
      <c r="B2" s="406" t="s">
        <v>553</v>
      </c>
      <c r="C2" s="406" t="s">
        <v>554</v>
      </c>
      <c r="D2" s="406" t="s">
        <v>553</v>
      </c>
      <c r="E2" s="406" t="s">
        <v>734</v>
      </c>
    </row>
    <row r="3" spans="1:5" ht="11.25">
      <c r="A3" s="406" t="s">
        <v>560</v>
      </c>
      <c r="B3" s="406" t="s">
        <v>560</v>
      </c>
      <c r="C3" s="406" t="s">
        <v>561</v>
      </c>
      <c r="D3" s="406" t="s">
        <v>560</v>
      </c>
      <c r="E3" s="406" t="s">
        <v>735</v>
      </c>
    </row>
    <row r="4" spans="1:5" ht="11.25">
      <c r="A4" s="406" t="s">
        <v>568</v>
      </c>
      <c r="B4" s="406" t="s">
        <v>568</v>
      </c>
      <c r="C4" s="406" t="s">
        <v>569</v>
      </c>
      <c r="D4" s="406" t="s">
        <v>568</v>
      </c>
      <c r="E4" s="406" t="s">
        <v>736</v>
      </c>
    </row>
    <row r="5" spans="1:5" ht="11.25">
      <c r="A5" s="406" t="s">
        <v>573</v>
      </c>
      <c r="B5" s="406" t="s">
        <v>573</v>
      </c>
      <c r="C5" s="406" t="s">
        <v>574</v>
      </c>
      <c r="D5" s="406" t="s">
        <v>573</v>
      </c>
      <c r="E5" s="406" t="s">
        <v>737</v>
      </c>
    </row>
    <row r="6" spans="1:5" ht="11.25">
      <c r="A6" s="406" t="s">
        <v>578</v>
      </c>
      <c r="B6" s="406" t="s">
        <v>578</v>
      </c>
      <c r="C6" s="406" t="s">
        <v>579</v>
      </c>
      <c r="D6" s="406" t="s">
        <v>578</v>
      </c>
      <c r="E6" s="406" t="s">
        <v>738</v>
      </c>
    </row>
    <row r="7" spans="1:5" ht="11.25">
      <c r="A7" s="406" t="s">
        <v>578</v>
      </c>
      <c r="B7" s="406" t="s">
        <v>728</v>
      </c>
      <c r="C7" s="406" t="s">
        <v>729</v>
      </c>
      <c r="D7" s="406" t="s">
        <v>730</v>
      </c>
      <c r="E7" s="406" t="s">
        <v>739</v>
      </c>
    </row>
    <row r="8" spans="1:5" ht="11.25">
      <c r="A8" s="406" t="s">
        <v>730</v>
      </c>
      <c r="B8" s="406" t="s">
        <v>730</v>
      </c>
      <c r="C8" s="406" t="s">
        <v>731</v>
      </c>
      <c r="D8" s="406" t="s">
        <v>597</v>
      </c>
      <c r="E8" s="406" t="s">
        <v>740</v>
      </c>
    </row>
    <row r="9" spans="1:5" ht="11.25">
      <c r="A9" s="406" t="s">
        <v>597</v>
      </c>
      <c r="B9" s="406" t="s">
        <v>597</v>
      </c>
      <c r="C9" s="406" t="s">
        <v>598</v>
      </c>
      <c r="D9" s="406" t="s">
        <v>610</v>
      </c>
      <c r="E9" s="406" t="s">
        <v>741</v>
      </c>
    </row>
    <row r="10" spans="1:5" ht="11.25">
      <c r="A10" s="406" t="s">
        <v>597</v>
      </c>
      <c r="B10" s="406" t="s">
        <v>599</v>
      </c>
      <c r="C10" s="406" t="s">
        <v>598</v>
      </c>
      <c r="D10" s="406" t="s">
        <v>615</v>
      </c>
      <c r="E10" s="406" t="s">
        <v>742</v>
      </c>
    </row>
    <row r="11" spans="1:5" ht="11.25">
      <c r="A11" s="406" t="s">
        <v>610</v>
      </c>
      <c r="B11" s="406" t="s">
        <v>610</v>
      </c>
      <c r="C11" s="406" t="s">
        <v>611</v>
      </c>
      <c r="D11" s="406" t="s">
        <v>623</v>
      </c>
      <c r="E11" s="406" t="s">
        <v>743</v>
      </c>
    </row>
    <row r="12" spans="1:5" ht="11.25">
      <c r="A12" s="406" t="s">
        <v>615</v>
      </c>
      <c r="B12" s="406" t="s">
        <v>615</v>
      </c>
      <c r="C12" s="406" t="s">
        <v>616</v>
      </c>
      <c r="D12" s="406" t="s">
        <v>628</v>
      </c>
      <c r="E12" s="406" t="s">
        <v>744</v>
      </c>
    </row>
    <row r="13" spans="1:5" ht="11.25">
      <c r="A13" s="406" t="s">
        <v>623</v>
      </c>
      <c r="B13" s="406" t="s">
        <v>623</v>
      </c>
      <c r="C13" s="406" t="s">
        <v>624</v>
      </c>
      <c r="D13" s="406" t="s">
        <v>635</v>
      </c>
      <c r="E13" s="406" t="s">
        <v>745</v>
      </c>
    </row>
    <row r="14" spans="1:5" ht="11.25">
      <c r="A14" s="406" t="s">
        <v>628</v>
      </c>
      <c r="B14" s="406" t="s">
        <v>628</v>
      </c>
      <c r="C14" s="406" t="s">
        <v>629</v>
      </c>
      <c r="D14" s="406" t="s">
        <v>640</v>
      </c>
      <c r="E14" s="406" t="s">
        <v>746</v>
      </c>
    </row>
    <row r="15" spans="1:5" ht="11.25">
      <c r="A15" s="406" t="s">
        <v>635</v>
      </c>
      <c r="B15" s="406" t="s">
        <v>635</v>
      </c>
      <c r="C15" s="406" t="s">
        <v>636</v>
      </c>
      <c r="D15" s="406" t="s">
        <v>645</v>
      </c>
      <c r="E15" s="406" t="s">
        <v>747</v>
      </c>
    </row>
    <row r="16" spans="1:5" ht="11.25">
      <c r="A16" s="406" t="s">
        <v>640</v>
      </c>
      <c r="B16" s="406" t="s">
        <v>640</v>
      </c>
      <c r="C16" s="406" t="s">
        <v>641</v>
      </c>
      <c r="D16" s="406" t="s">
        <v>650</v>
      </c>
      <c r="E16" s="406" t="s">
        <v>748</v>
      </c>
    </row>
    <row r="17" spans="1:5" ht="11.25">
      <c r="A17" s="406" t="s">
        <v>645</v>
      </c>
      <c r="B17" s="406" t="s">
        <v>645</v>
      </c>
      <c r="C17" s="406" t="s">
        <v>646</v>
      </c>
      <c r="D17" s="406" t="s">
        <v>655</v>
      </c>
      <c r="E17" s="406" t="s">
        <v>749</v>
      </c>
    </row>
    <row r="18" spans="1:5" ht="11.25">
      <c r="A18" s="406" t="s">
        <v>650</v>
      </c>
      <c r="B18" s="406" t="s">
        <v>650</v>
      </c>
      <c r="C18" s="406" t="s">
        <v>651</v>
      </c>
      <c r="D18" s="406" t="s">
        <v>662</v>
      </c>
      <c r="E18" s="406" t="s">
        <v>750</v>
      </c>
    </row>
    <row r="19" spans="1:5" ht="11.25">
      <c r="A19" s="406" t="s">
        <v>655</v>
      </c>
      <c r="B19" s="406" t="s">
        <v>655</v>
      </c>
      <c r="C19" s="406" t="s">
        <v>656</v>
      </c>
      <c r="D19" s="406" t="s">
        <v>669</v>
      </c>
      <c r="E19" s="406" t="s">
        <v>751</v>
      </c>
    </row>
    <row r="20" spans="1:5" ht="11.25">
      <c r="A20" s="406" t="s">
        <v>662</v>
      </c>
      <c r="B20" s="406" t="s">
        <v>662</v>
      </c>
      <c r="C20" s="406" t="s">
        <v>663</v>
      </c>
      <c r="D20" s="406" t="s">
        <v>674</v>
      </c>
      <c r="E20" s="406" t="s">
        <v>752</v>
      </c>
    </row>
    <row r="21" spans="1:5" ht="11.25">
      <c r="A21" s="406" t="s">
        <v>669</v>
      </c>
      <c r="B21" s="406" t="s">
        <v>669</v>
      </c>
      <c r="C21" s="406" t="s">
        <v>670</v>
      </c>
      <c r="D21" s="406" t="s">
        <v>694</v>
      </c>
      <c r="E21" s="406" t="s">
        <v>753</v>
      </c>
    </row>
    <row r="22" spans="1:5" ht="11.25">
      <c r="A22" s="406" t="s">
        <v>674</v>
      </c>
      <c r="B22" s="406" t="s">
        <v>674</v>
      </c>
      <c r="C22" s="406" t="s">
        <v>675</v>
      </c>
      <c r="D22" s="406" t="s">
        <v>699</v>
      </c>
      <c r="E22" s="406" t="s">
        <v>754</v>
      </c>
    </row>
    <row r="23" spans="1:5" ht="11.25">
      <c r="A23" s="406" t="s">
        <v>694</v>
      </c>
      <c r="B23" s="406" t="s">
        <v>694</v>
      </c>
      <c r="C23" s="406" t="s">
        <v>695</v>
      </c>
      <c r="D23" s="406" t="s">
        <v>720</v>
      </c>
      <c r="E23" s="406" t="s">
        <v>755</v>
      </c>
    </row>
    <row r="24" spans="1:3" ht="11.25">
      <c r="A24" s="406" t="s">
        <v>699</v>
      </c>
      <c r="B24" s="406" t="s">
        <v>732</v>
      </c>
      <c r="C24" s="406" t="s">
        <v>733</v>
      </c>
    </row>
    <row r="25" spans="1:3" ht="11.25">
      <c r="A25" s="406" t="s">
        <v>699</v>
      </c>
      <c r="B25" s="406" t="s">
        <v>699</v>
      </c>
      <c r="C25" s="406" t="s">
        <v>700</v>
      </c>
    </row>
    <row r="26" spans="1:3" ht="11.25">
      <c r="A26" s="406" t="s">
        <v>720</v>
      </c>
      <c r="B26" s="406" t="s">
        <v>720</v>
      </c>
      <c r="C26" s="406" t="s">
        <v>721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>
    <row r="2" ht="12.75">
      <c r="F2" s="339">
        <v>5</v>
      </c>
    </row>
    <row r="3" spans="4:9" ht="16.5" customHeight="1" thickBot="1">
      <c r="D3" s="438" t="s">
        <v>139</v>
      </c>
      <c r="E3" s="438"/>
      <c r="F3" s="445" t="s">
        <v>246</v>
      </c>
      <c r="G3" s="441"/>
      <c r="H3" s="441"/>
      <c r="I3" s="44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186</v>
      </c>
      <c r="AW1" s="6" t="s">
        <v>187</v>
      </c>
      <c r="AX1" s="6" t="s">
        <v>488</v>
      </c>
      <c r="AY1" s="6" t="s">
        <v>489</v>
      </c>
      <c r="AZ1" s="6" t="s">
        <v>490</v>
      </c>
      <c r="BA1" s="7" t="s">
        <v>491</v>
      </c>
      <c r="BB1" s="6" t="s">
        <v>492</v>
      </c>
      <c r="BC1" s="6" t="s">
        <v>493</v>
      </c>
      <c r="BD1" s="6" t="s">
        <v>494</v>
      </c>
      <c r="BE1" s="6" t="s">
        <v>495</v>
      </c>
    </row>
    <row r="2" spans="48:57" ht="12.75" customHeight="1">
      <c r="AV2" s="7" t="s">
        <v>496</v>
      </c>
      <c r="AW2" s="9" t="s">
        <v>488</v>
      </c>
      <c r="AX2" s="7" t="s">
        <v>234</v>
      </c>
      <c r="AY2" s="7" t="s">
        <v>234</v>
      </c>
      <c r="AZ2" s="7" t="s">
        <v>234</v>
      </c>
      <c r="BA2" s="7" t="s">
        <v>234</v>
      </c>
      <c r="BB2" s="7" t="s">
        <v>234</v>
      </c>
      <c r="BC2" s="7" t="s">
        <v>234</v>
      </c>
      <c r="BD2" s="7" t="s">
        <v>234</v>
      </c>
      <c r="BE2" s="7" t="s">
        <v>234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497</v>
      </c>
      <c r="AW3" s="9" t="s">
        <v>490</v>
      </c>
      <c r="AX3" s="7" t="s">
        <v>498</v>
      </c>
      <c r="AY3" s="7" t="s">
        <v>499</v>
      </c>
      <c r="AZ3" s="7" t="s">
        <v>500</v>
      </c>
      <c r="BA3" s="7" t="s">
        <v>501</v>
      </c>
      <c r="BB3" s="7" t="s">
        <v>502</v>
      </c>
      <c r="BC3" s="7" t="s">
        <v>503</v>
      </c>
      <c r="BD3" s="7" t="s">
        <v>504</v>
      </c>
      <c r="BE3" s="7" t="s">
        <v>505</v>
      </c>
    </row>
    <row r="4" spans="3:57" ht="11.25">
      <c r="C4" s="13"/>
      <c r="D4" s="572" t="s">
        <v>506</v>
      </c>
      <c r="E4" s="573"/>
      <c r="F4" s="573"/>
      <c r="G4" s="573"/>
      <c r="H4" s="573"/>
      <c r="I4" s="573"/>
      <c r="J4" s="573"/>
      <c r="K4" s="574"/>
      <c r="L4" s="14"/>
      <c r="AV4" s="7" t="s">
        <v>507</v>
      </c>
      <c r="AW4" s="9" t="s">
        <v>491</v>
      </c>
      <c r="AX4" s="7" t="s">
        <v>508</v>
      </c>
      <c r="AY4" s="7" t="s">
        <v>509</v>
      </c>
      <c r="AZ4" s="7" t="s">
        <v>510</v>
      </c>
      <c r="BA4" s="7" t="s">
        <v>511</v>
      </c>
      <c r="BB4" s="7" t="s">
        <v>512</v>
      </c>
      <c r="BC4" s="7" t="s">
        <v>513</v>
      </c>
      <c r="BD4" s="7" t="s">
        <v>514</v>
      </c>
      <c r="BE4" s="7" t="s">
        <v>515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516</v>
      </c>
      <c r="AW5" s="9" t="s">
        <v>492</v>
      </c>
      <c r="AX5" s="7" t="s">
        <v>517</v>
      </c>
      <c r="AY5" s="7" t="s">
        <v>518</v>
      </c>
      <c r="AZ5" s="7" t="s">
        <v>519</v>
      </c>
      <c r="BB5" s="7" t="s">
        <v>520</v>
      </c>
      <c r="BC5" s="7" t="s">
        <v>23</v>
      </c>
      <c r="BE5" s="7" t="s">
        <v>24</v>
      </c>
    </row>
    <row r="6" spans="3:54" ht="11.25">
      <c r="C6" s="13"/>
      <c r="D6" s="579" t="s">
        <v>25</v>
      </c>
      <c r="E6" s="580"/>
      <c r="F6" s="580"/>
      <c r="G6" s="580"/>
      <c r="H6" s="580"/>
      <c r="I6" s="580"/>
      <c r="J6" s="580"/>
      <c r="K6" s="581"/>
      <c r="L6" s="14"/>
      <c r="AV6" s="7" t="s">
        <v>26</v>
      </c>
      <c r="AW6" s="9" t="s">
        <v>493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83</v>
      </c>
      <c r="F7" s="577"/>
      <c r="G7" s="577"/>
      <c r="H7" s="577"/>
      <c r="I7" s="577"/>
      <c r="J7" s="577"/>
      <c r="K7" s="578"/>
      <c r="L7" s="14"/>
      <c r="AV7" s="7" t="s">
        <v>31</v>
      </c>
      <c r="AW7" s="9" t="s">
        <v>494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577"/>
      <c r="G8" s="577"/>
      <c r="H8" s="577"/>
      <c r="I8" s="577"/>
      <c r="J8" s="577"/>
      <c r="K8" s="578"/>
      <c r="L8" s="14"/>
      <c r="AV8" s="7" t="s">
        <v>36</v>
      </c>
      <c r="AW8" s="9" t="s">
        <v>489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577"/>
      <c r="G9" s="577"/>
      <c r="H9" s="577"/>
      <c r="I9" s="577"/>
      <c r="J9" s="577"/>
      <c r="K9" s="578"/>
      <c r="L9" s="14"/>
      <c r="AV9" s="7" t="s">
        <v>41</v>
      </c>
      <c r="AW9" s="9" t="s">
        <v>495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575"/>
      <c r="G10" s="575"/>
      <c r="H10" s="575"/>
      <c r="I10" s="575"/>
      <c r="J10" s="575"/>
      <c r="K10" s="576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575"/>
      <c r="G11" s="575"/>
      <c r="H11" s="575"/>
      <c r="I11" s="575"/>
      <c r="J11" s="575"/>
      <c r="K11" s="576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575"/>
      <c r="G12" s="575"/>
      <c r="H12" s="575"/>
      <c r="I12" s="575"/>
      <c r="J12" s="575"/>
      <c r="K12" s="576"/>
      <c r="L12" s="14"/>
      <c r="N12" s="19"/>
      <c r="AX12" s="7" t="s">
        <v>54</v>
      </c>
      <c r="AY12" s="7" t="s">
        <v>227</v>
      </c>
    </row>
    <row r="13" spans="3:51" ht="11.25">
      <c r="C13" s="13"/>
      <c r="D13" s="16" t="s">
        <v>228</v>
      </c>
      <c r="E13" s="17" t="s">
        <v>229</v>
      </c>
      <c r="F13" s="575"/>
      <c r="G13" s="575"/>
      <c r="H13" s="575"/>
      <c r="I13" s="575"/>
      <c r="J13" s="575"/>
      <c r="K13" s="576"/>
      <c r="L13" s="14"/>
      <c r="N13" s="19"/>
      <c r="AY13" s="7" t="s">
        <v>188</v>
      </c>
    </row>
    <row r="14" spans="3:51" ht="29.25" customHeight="1">
      <c r="C14" s="13"/>
      <c r="D14" s="16" t="s">
        <v>189</v>
      </c>
      <c r="E14" s="17" t="s">
        <v>190</v>
      </c>
      <c r="F14" s="575"/>
      <c r="G14" s="575"/>
      <c r="H14" s="575"/>
      <c r="I14" s="575"/>
      <c r="J14" s="575"/>
      <c r="K14" s="576"/>
      <c r="L14" s="14"/>
      <c r="N14" s="19"/>
      <c r="AY14" s="7" t="s">
        <v>191</v>
      </c>
    </row>
    <row r="15" spans="3:51" ht="21.75" customHeight="1">
      <c r="C15" s="13"/>
      <c r="D15" s="16" t="s">
        <v>192</v>
      </c>
      <c r="E15" s="17" t="s">
        <v>193</v>
      </c>
      <c r="F15" s="42"/>
      <c r="G15" s="582" t="s">
        <v>194</v>
      </c>
      <c r="H15" s="582"/>
      <c r="I15" s="582"/>
      <c r="J15" s="582"/>
      <c r="K15" s="3"/>
      <c r="L15" s="14"/>
      <c r="N15" s="19"/>
      <c r="AY15" s="7" t="s">
        <v>195</v>
      </c>
    </row>
    <row r="16" spans="3:51" ht="12" thickBot="1">
      <c r="C16" s="13"/>
      <c r="D16" s="21" t="s">
        <v>196</v>
      </c>
      <c r="E16" s="22" t="s">
        <v>197</v>
      </c>
      <c r="F16" s="583"/>
      <c r="G16" s="583"/>
      <c r="H16" s="583"/>
      <c r="I16" s="583"/>
      <c r="J16" s="583"/>
      <c r="K16" s="584"/>
      <c r="L16" s="14"/>
      <c r="N16" s="19"/>
      <c r="AY16" s="7" t="s">
        <v>199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200</v>
      </c>
    </row>
    <row r="18" spans="3:14" ht="11.25">
      <c r="C18" s="13"/>
      <c r="D18" s="579" t="s">
        <v>201</v>
      </c>
      <c r="E18" s="580"/>
      <c r="F18" s="580"/>
      <c r="G18" s="580"/>
      <c r="H18" s="580"/>
      <c r="I18" s="580"/>
      <c r="J18" s="580"/>
      <c r="K18" s="581"/>
      <c r="L18" s="14"/>
      <c r="N18" s="19"/>
    </row>
    <row r="19" spans="3:14" ht="11.25">
      <c r="C19" s="13"/>
      <c r="D19" s="16" t="s">
        <v>80</v>
      </c>
      <c r="E19" s="17" t="s">
        <v>202</v>
      </c>
      <c r="F19" s="575"/>
      <c r="G19" s="575"/>
      <c r="H19" s="575"/>
      <c r="I19" s="575"/>
      <c r="J19" s="575"/>
      <c r="K19" s="576"/>
      <c r="L19" s="14"/>
      <c r="N19" s="19"/>
    </row>
    <row r="20" spans="3:14" ht="22.5">
      <c r="C20" s="13"/>
      <c r="D20" s="16" t="s">
        <v>81</v>
      </c>
      <c r="E20" s="23" t="s">
        <v>203</v>
      </c>
      <c r="F20" s="577"/>
      <c r="G20" s="577"/>
      <c r="H20" s="577"/>
      <c r="I20" s="577"/>
      <c r="J20" s="577"/>
      <c r="K20" s="578"/>
      <c r="L20" s="14"/>
      <c r="N20" s="19"/>
    </row>
    <row r="21" spans="3:14" ht="11.25">
      <c r="C21" s="13"/>
      <c r="D21" s="16" t="s">
        <v>82</v>
      </c>
      <c r="E21" s="23" t="s">
        <v>204</v>
      </c>
      <c r="F21" s="577"/>
      <c r="G21" s="577"/>
      <c r="H21" s="577"/>
      <c r="I21" s="577"/>
      <c r="J21" s="577"/>
      <c r="K21" s="578"/>
      <c r="L21" s="14"/>
      <c r="N21" s="19"/>
    </row>
    <row r="22" spans="3:14" ht="22.5">
      <c r="C22" s="13"/>
      <c r="D22" s="16" t="s">
        <v>205</v>
      </c>
      <c r="E22" s="23" t="s">
        <v>206</v>
      </c>
      <c r="F22" s="577"/>
      <c r="G22" s="577"/>
      <c r="H22" s="577"/>
      <c r="I22" s="577"/>
      <c r="J22" s="577"/>
      <c r="K22" s="578"/>
      <c r="L22" s="14"/>
      <c r="N22" s="19"/>
    </row>
    <row r="23" spans="3:14" ht="22.5">
      <c r="C23" s="13"/>
      <c r="D23" s="16" t="s">
        <v>207</v>
      </c>
      <c r="E23" s="23" t="s">
        <v>208</v>
      </c>
      <c r="F23" s="577"/>
      <c r="G23" s="577"/>
      <c r="H23" s="577"/>
      <c r="I23" s="577"/>
      <c r="J23" s="577"/>
      <c r="K23" s="578"/>
      <c r="L23" s="14"/>
      <c r="N23" s="19"/>
    </row>
    <row r="24" spans="3:14" ht="23.25" thickBot="1">
      <c r="C24" s="13"/>
      <c r="D24" s="21" t="s">
        <v>209</v>
      </c>
      <c r="E24" s="24" t="s">
        <v>210</v>
      </c>
      <c r="F24" s="583"/>
      <c r="G24" s="583"/>
      <c r="H24" s="583"/>
      <c r="I24" s="583"/>
      <c r="J24" s="583"/>
      <c r="K24" s="58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89" t="s">
        <v>211</v>
      </c>
      <c r="E26" s="590"/>
      <c r="F26" s="590"/>
      <c r="G26" s="590"/>
      <c r="H26" s="590"/>
      <c r="I26" s="590"/>
      <c r="J26" s="590"/>
      <c r="K26" s="591"/>
      <c r="L26" s="14"/>
      <c r="N26" s="19"/>
    </row>
    <row r="27" spans="3:14" ht="11.25">
      <c r="C27" s="13" t="s">
        <v>212</v>
      </c>
      <c r="D27" s="16" t="s">
        <v>184</v>
      </c>
      <c r="E27" s="23" t="s">
        <v>213</v>
      </c>
      <c r="F27" s="577"/>
      <c r="G27" s="577"/>
      <c r="H27" s="577"/>
      <c r="I27" s="577"/>
      <c r="J27" s="577"/>
      <c r="K27" s="578"/>
      <c r="L27" s="14"/>
      <c r="N27" s="19"/>
    </row>
    <row r="28" spans="3:14" ht="12" thickBot="1">
      <c r="C28" s="13" t="s">
        <v>214</v>
      </c>
      <c r="D28" s="592" t="s">
        <v>215</v>
      </c>
      <c r="E28" s="593"/>
      <c r="F28" s="593"/>
      <c r="G28" s="593"/>
      <c r="H28" s="593"/>
      <c r="I28" s="593"/>
      <c r="J28" s="593"/>
      <c r="K28" s="59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89" t="s">
        <v>216</v>
      </c>
      <c r="E30" s="590"/>
      <c r="F30" s="590"/>
      <c r="G30" s="590"/>
      <c r="H30" s="590"/>
      <c r="I30" s="590"/>
      <c r="J30" s="590"/>
      <c r="K30" s="591"/>
      <c r="L30" s="14"/>
      <c r="N30" s="19"/>
    </row>
    <row r="31" spans="3:14" ht="12" thickBot="1">
      <c r="C31" s="13"/>
      <c r="D31" s="26" t="s">
        <v>185</v>
      </c>
      <c r="E31" s="27" t="s">
        <v>217</v>
      </c>
      <c r="F31" s="585"/>
      <c r="G31" s="585"/>
      <c r="H31" s="585"/>
      <c r="I31" s="585"/>
      <c r="J31" s="585"/>
      <c r="K31" s="586"/>
      <c r="L31" s="14"/>
      <c r="N31" s="19"/>
    </row>
    <row r="32" spans="3:14" ht="22.5">
      <c r="C32" s="13"/>
      <c r="D32" s="28"/>
      <c r="E32" s="29" t="s">
        <v>218</v>
      </c>
      <c r="F32" s="29" t="s">
        <v>219</v>
      </c>
      <c r="G32" s="30" t="s">
        <v>220</v>
      </c>
      <c r="H32" s="587" t="s">
        <v>64</v>
      </c>
      <c r="I32" s="587"/>
      <c r="J32" s="587"/>
      <c r="K32" s="588"/>
      <c r="L32" s="14"/>
      <c r="N32" s="19"/>
    </row>
    <row r="33" spans="3:14" ht="11.25">
      <c r="C33" s="13" t="s">
        <v>212</v>
      </c>
      <c r="D33" s="16" t="s">
        <v>65</v>
      </c>
      <c r="E33" s="23" t="s">
        <v>66</v>
      </c>
      <c r="F33" s="43"/>
      <c r="G33" s="43"/>
      <c r="H33" s="577"/>
      <c r="I33" s="577"/>
      <c r="J33" s="577"/>
      <c r="K33" s="578"/>
      <c r="L33" s="14"/>
      <c r="N33" s="19"/>
    </row>
    <row r="34" spans="3:14" ht="12" thickBot="1">
      <c r="C34" s="13" t="s">
        <v>214</v>
      </c>
      <c r="D34" s="592" t="s">
        <v>67</v>
      </c>
      <c r="E34" s="593"/>
      <c r="F34" s="593"/>
      <c r="G34" s="593"/>
      <c r="H34" s="593"/>
      <c r="I34" s="593"/>
      <c r="J34" s="593"/>
      <c r="K34" s="59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89" t="s">
        <v>68</v>
      </c>
      <c r="E36" s="590"/>
      <c r="F36" s="590"/>
      <c r="G36" s="590"/>
      <c r="H36" s="590"/>
      <c r="I36" s="590"/>
      <c r="J36" s="590"/>
      <c r="K36" s="591"/>
      <c r="L36" s="14"/>
      <c r="N36" s="19"/>
    </row>
    <row r="37" spans="3:14" ht="24.75" customHeight="1">
      <c r="C37" s="13"/>
      <c r="D37" s="31"/>
      <c r="E37" s="20" t="s">
        <v>69</v>
      </c>
      <c r="F37" s="20" t="s">
        <v>70</v>
      </c>
      <c r="G37" s="20" t="s">
        <v>71</v>
      </c>
      <c r="H37" s="20" t="s">
        <v>72</v>
      </c>
      <c r="I37" s="606" t="s">
        <v>73</v>
      </c>
      <c r="J37" s="607"/>
      <c r="K37" s="608"/>
      <c r="L37" s="14"/>
      <c r="N37" s="19"/>
    </row>
    <row r="38" spans="3:12" ht="11.25">
      <c r="C38" s="13" t="s">
        <v>212</v>
      </c>
      <c r="D38" s="16" t="s">
        <v>74</v>
      </c>
      <c r="E38" s="43"/>
      <c r="F38" s="43"/>
      <c r="G38" s="43"/>
      <c r="H38" s="43"/>
      <c r="I38" s="569"/>
      <c r="J38" s="570"/>
      <c r="K38" s="571"/>
      <c r="L38" s="14"/>
    </row>
    <row r="39" spans="3:12" ht="11.25">
      <c r="C39" s="1" t="s">
        <v>100</v>
      </c>
      <c r="D39" s="16" t="s">
        <v>101</v>
      </c>
      <c r="E39" s="43"/>
      <c r="F39" s="43"/>
      <c r="G39" s="43"/>
      <c r="H39" s="43"/>
      <c r="I39" s="569"/>
      <c r="J39" s="570"/>
      <c r="K39" s="571"/>
      <c r="L39" s="14"/>
    </row>
    <row r="40" spans="3:12" ht="11.25">
      <c r="C40" s="1" t="s">
        <v>100</v>
      </c>
      <c r="D40" s="16" t="s">
        <v>103</v>
      </c>
      <c r="E40" s="43"/>
      <c r="F40" s="43"/>
      <c r="G40" s="43"/>
      <c r="H40" s="43"/>
      <c r="I40" s="569"/>
      <c r="J40" s="570"/>
      <c r="K40" s="571"/>
      <c r="L40" s="14"/>
    </row>
    <row r="41" spans="3:12" ht="11.25">
      <c r="C41" s="1" t="s">
        <v>100</v>
      </c>
      <c r="D41" s="16" t="s">
        <v>104</v>
      </c>
      <c r="E41" s="43"/>
      <c r="F41" s="43"/>
      <c r="G41" s="43"/>
      <c r="H41" s="43"/>
      <c r="I41" s="569"/>
      <c r="J41" s="570"/>
      <c r="K41" s="571"/>
      <c r="L41" s="14"/>
    </row>
    <row r="42" spans="3:12" ht="11.25">
      <c r="C42" s="1" t="s">
        <v>100</v>
      </c>
      <c r="D42" s="16" t="s">
        <v>106</v>
      </c>
      <c r="E42" s="43"/>
      <c r="F42" s="43"/>
      <c r="G42" s="43"/>
      <c r="H42" s="43"/>
      <c r="I42" s="569"/>
      <c r="J42" s="570"/>
      <c r="K42" s="571"/>
      <c r="L42" s="14"/>
    </row>
    <row r="43" spans="3:12" ht="11.25">
      <c r="C43" s="1" t="s">
        <v>100</v>
      </c>
      <c r="D43" s="16" t="s">
        <v>107</v>
      </c>
      <c r="E43" s="43"/>
      <c r="F43" s="43"/>
      <c r="G43" s="43"/>
      <c r="H43" s="43"/>
      <c r="I43" s="569"/>
      <c r="J43" s="570"/>
      <c r="K43" s="571"/>
      <c r="L43" s="14"/>
    </row>
    <row r="44" spans="3:12" ht="11.25">
      <c r="C44" s="1" t="s">
        <v>100</v>
      </c>
      <c r="D44" s="16" t="s">
        <v>108</v>
      </c>
      <c r="E44" s="43"/>
      <c r="F44" s="43"/>
      <c r="G44" s="43"/>
      <c r="H44" s="43"/>
      <c r="I44" s="569"/>
      <c r="J44" s="570"/>
      <c r="K44" s="571"/>
      <c r="L44" s="14"/>
    </row>
    <row r="45" spans="3:12" ht="11.25">
      <c r="C45" s="1" t="s">
        <v>100</v>
      </c>
      <c r="D45" s="16" t="s">
        <v>109</v>
      </c>
      <c r="E45" s="43"/>
      <c r="F45" s="43"/>
      <c r="G45" s="43"/>
      <c r="H45" s="43"/>
      <c r="I45" s="569"/>
      <c r="J45" s="570"/>
      <c r="K45" s="571"/>
      <c r="L45" s="14"/>
    </row>
    <row r="46" spans="3:12" ht="11.25">
      <c r="C46" s="1" t="s">
        <v>100</v>
      </c>
      <c r="D46" s="16" t="s">
        <v>110</v>
      </c>
      <c r="E46" s="43"/>
      <c r="F46" s="43"/>
      <c r="G46" s="43"/>
      <c r="H46" s="43"/>
      <c r="I46" s="569"/>
      <c r="J46" s="570"/>
      <c r="K46" s="571"/>
      <c r="L46" s="14"/>
    </row>
    <row r="47" spans="3:12" ht="11.25">
      <c r="C47" s="1" t="s">
        <v>100</v>
      </c>
      <c r="D47" s="16" t="s">
        <v>111</v>
      </c>
      <c r="E47" s="43"/>
      <c r="F47" s="43"/>
      <c r="G47" s="43"/>
      <c r="H47" s="43"/>
      <c r="I47" s="569"/>
      <c r="J47" s="570"/>
      <c r="K47" s="571"/>
      <c r="L47" s="14"/>
    </row>
    <row r="48" spans="3:12" ht="11.25">
      <c r="C48" s="1" t="s">
        <v>100</v>
      </c>
      <c r="D48" s="16" t="s">
        <v>112</v>
      </c>
      <c r="E48" s="43"/>
      <c r="F48" s="43"/>
      <c r="G48" s="43"/>
      <c r="H48" s="43"/>
      <c r="I48" s="569"/>
      <c r="J48" s="570"/>
      <c r="K48" s="571"/>
      <c r="L48" s="14"/>
    </row>
    <row r="49" spans="3:12" ht="11.25">
      <c r="C49" s="1" t="s">
        <v>100</v>
      </c>
      <c r="D49" s="16" t="s">
        <v>113</v>
      </c>
      <c r="E49" s="43"/>
      <c r="F49" s="43"/>
      <c r="G49" s="43"/>
      <c r="H49" s="43"/>
      <c r="I49" s="569"/>
      <c r="J49" s="570"/>
      <c r="K49" s="571"/>
      <c r="L49" s="14"/>
    </row>
    <row r="50" spans="3:12" ht="11.25">
      <c r="C50" s="1" t="s">
        <v>100</v>
      </c>
      <c r="D50" s="16" t="s">
        <v>114</v>
      </c>
      <c r="E50" s="43"/>
      <c r="F50" s="43"/>
      <c r="G50" s="43"/>
      <c r="H50" s="43"/>
      <c r="I50" s="569"/>
      <c r="J50" s="570"/>
      <c r="K50" s="571"/>
      <c r="L50" s="14"/>
    </row>
    <row r="51" spans="3:12" ht="11.25">
      <c r="C51" s="1" t="s">
        <v>100</v>
      </c>
      <c r="D51" s="16" t="s">
        <v>115</v>
      </c>
      <c r="E51" s="43"/>
      <c r="F51" s="43"/>
      <c r="G51" s="43"/>
      <c r="H51" s="43"/>
      <c r="I51" s="569"/>
      <c r="J51" s="570"/>
      <c r="K51" s="571"/>
      <c r="L51" s="14"/>
    </row>
    <row r="52" spans="3:12" ht="11.25">
      <c r="C52" s="1" t="s">
        <v>100</v>
      </c>
      <c r="D52" s="16" t="s">
        <v>116</v>
      </c>
      <c r="E52" s="43"/>
      <c r="F52" s="43"/>
      <c r="G52" s="43"/>
      <c r="H52" s="43"/>
      <c r="I52" s="569"/>
      <c r="J52" s="570"/>
      <c r="K52" s="571"/>
      <c r="L52" s="14"/>
    </row>
    <row r="53" spans="3:12" ht="11.25">
      <c r="C53" s="1" t="s">
        <v>100</v>
      </c>
      <c r="D53" s="16" t="s">
        <v>121</v>
      </c>
      <c r="E53" s="43"/>
      <c r="F53" s="43"/>
      <c r="G53" s="43"/>
      <c r="H53" s="43"/>
      <c r="I53" s="569"/>
      <c r="J53" s="570"/>
      <c r="K53" s="571"/>
      <c r="L53" s="14"/>
    </row>
    <row r="54" spans="3:12" ht="11.25">
      <c r="C54" s="1" t="s">
        <v>100</v>
      </c>
      <c r="D54" s="16" t="s">
        <v>122</v>
      </c>
      <c r="E54" s="43"/>
      <c r="F54" s="43"/>
      <c r="G54" s="43"/>
      <c r="H54" s="43"/>
      <c r="I54" s="569"/>
      <c r="J54" s="570"/>
      <c r="K54" s="571"/>
      <c r="L54" s="14"/>
    </row>
    <row r="55" spans="3:14" ht="12" thickBot="1">
      <c r="C55" s="13" t="s">
        <v>214</v>
      </c>
      <c r="D55" s="592" t="s">
        <v>75</v>
      </c>
      <c r="E55" s="593"/>
      <c r="F55" s="593"/>
      <c r="G55" s="593"/>
      <c r="H55" s="593"/>
      <c r="I55" s="593"/>
      <c r="J55" s="593"/>
      <c r="K55" s="59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03" t="s">
        <v>76</v>
      </c>
      <c r="E57" s="604"/>
      <c r="F57" s="604"/>
      <c r="G57" s="604"/>
      <c r="H57" s="604"/>
      <c r="I57" s="604"/>
      <c r="J57" s="604"/>
      <c r="K57" s="605"/>
      <c r="L57" s="14"/>
      <c r="N57" s="19"/>
    </row>
    <row r="58" spans="3:14" ht="22.5">
      <c r="C58" s="13"/>
      <c r="D58" s="16" t="s">
        <v>77</v>
      </c>
      <c r="E58" s="23" t="s">
        <v>78</v>
      </c>
      <c r="F58" s="597"/>
      <c r="G58" s="598"/>
      <c r="H58" s="598"/>
      <c r="I58" s="598"/>
      <c r="J58" s="598"/>
      <c r="K58" s="599"/>
      <c r="L58" s="14"/>
      <c r="N58" s="19"/>
    </row>
    <row r="59" spans="3:14" ht="11.25">
      <c r="C59" s="13"/>
      <c r="D59" s="16" t="s">
        <v>79</v>
      </c>
      <c r="E59" s="23" t="s">
        <v>180</v>
      </c>
      <c r="F59" s="600"/>
      <c r="G59" s="601"/>
      <c r="H59" s="601"/>
      <c r="I59" s="601"/>
      <c r="J59" s="601"/>
      <c r="K59" s="602"/>
      <c r="L59" s="14"/>
      <c r="N59" s="19"/>
    </row>
    <row r="60" spans="3:14" ht="23.25" thickBot="1">
      <c r="C60" s="13"/>
      <c r="D60" s="21" t="s">
        <v>181</v>
      </c>
      <c r="E60" s="24" t="s">
        <v>84</v>
      </c>
      <c r="F60" s="609"/>
      <c r="G60" s="610"/>
      <c r="H60" s="610"/>
      <c r="I60" s="610"/>
      <c r="J60" s="610"/>
      <c r="K60" s="61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89" t="s">
        <v>85</v>
      </c>
      <c r="E62" s="590"/>
      <c r="F62" s="590"/>
      <c r="G62" s="590"/>
      <c r="H62" s="590"/>
      <c r="I62" s="590"/>
      <c r="J62" s="590"/>
      <c r="K62" s="591"/>
      <c r="L62" s="14"/>
      <c r="N62" s="19"/>
    </row>
    <row r="63" spans="3:14" ht="11.25">
      <c r="C63" s="13"/>
      <c r="D63" s="16"/>
      <c r="E63" s="32" t="s">
        <v>86</v>
      </c>
      <c r="F63" s="595" t="s">
        <v>87</v>
      </c>
      <c r="G63" s="595"/>
      <c r="H63" s="595"/>
      <c r="I63" s="595"/>
      <c r="J63" s="595"/>
      <c r="K63" s="596"/>
      <c r="L63" s="14"/>
      <c r="N63" s="19"/>
    </row>
    <row r="64" spans="3:14" ht="11.25">
      <c r="C64" s="13" t="s">
        <v>212</v>
      </c>
      <c r="D64" s="16" t="s">
        <v>88</v>
      </c>
      <c r="E64" s="41"/>
      <c r="F64" s="600"/>
      <c r="G64" s="601"/>
      <c r="H64" s="601"/>
      <c r="I64" s="601"/>
      <c r="J64" s="601"/>
      <c r="K64" s="602"/>
      <c r="L64" s="14"/>
      <c r="N64" s="19"/>
    </row>
    <row r="65" spans="3:14" ht="12" thickBot="1">
      <c r="C65" s="13" t="s">
        <v>214</v>
      </c>
      <c r="D65" s="592" t="s">
        <v>89</v>
      </c>
      <c r="E65" s="593"/>
      <c r="F65" s="593"/>
      <c r="G65" s="593"/>
      <c r="H65" s="593"/>
      <c r="I65" s="593"/>
      <c r="J65" s="593"/>
      <c r="K65" s="59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03" t="s">
        <v>90</v>
      </c>
      <c r="E67" s="604"/>
      <c r="F67" s="604"/>
      <c r="G67" s="604"/>
      <c r="H67" s="604"/>
      <c r="I67" s="604"/>
      <c r="J67" s="604"/>
      <c r="K67" s="605"/>
      <c r="L67" s="14"/>
      <c r="N67" s="19"/>
    </row>
    <row r="68" spans="3:14" ht="52.5" customHeight="1">
      <c r="C68" s="13"/>
      <c r="D68" s="16" t="s">
        <v>91</v>
      </c>
      <c r="E68" s="23" t="s">
        <v>92</v>
      </c>
      <c r="F68" s="615"/>
      <c r="G68" s="615"/>
      <c r="H68" s="615"/>
      <c r="I68" s="615"/>
      <c r="J68" s="615"/>
      <c r="K68" s="616"/>
      <c r="L68" s="14"/>
      <c r="N68" s="19"/>
    </row>
    <row r="69" spans="3:14" ht="11.25">
      <c r="C69" s="13"/>
      <c r="D69" s="16" t="s">
        <v>93</v>
      </c>
      <c r="E69" s="23" t="s">
        <v>94</v>
      </c>
      <c r="F69" s="612"/>
      <c r="G69" s="613"/>
      <c r="H69" s="613"/>
      <c r="I69" s="613"/>
      <c r="J69" s="613"/>
      <c r="K69" s="614"/>
      <c r="L69" s="14"/>
      <c r="N69" s="19"/>
    </row>
    <row r="70" spans="3:14" ht="11.25">
      <c r="C70" s="13"/>
      <c r="D70" s="16" t="s">
        <v>95</v>
      </c>
      <c r="E70" s="23" t="s">
        <v>96</v>
      </c>
      <c r="F70" s="577"/>
      <c r="G70" s="577"/>
      <c r="H70" s="577"/>
      <c r="I70" s="577"/>
      <c r="J70" s="577"/>
      <c r="K70" s="578"/>
      <c r="L70" s="14"/>
      <c r="N70" s="19"/>
    </row>
    <row r="71" spans="3:12" ht="23.25" thickBot="1">
      <c r="C71" s="13"/>
      <c r="D71" s="21" t="s">
        <v>97</v>
      </c>
      <c r="E71" s="24" t="s">
        <v>98</v>
      </c>
      <c r="F71" s="583"/>
      <c r="G71" s="583"/>
      <c r="H71" s="583"/>
      <c r="I71" s="583"/>
      <c r="J71" s="583"/>
      <c r="K71" s="58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tabSelected="1" zoomScalePageLayoutView="0" workbookViewId="0" topLeftCell="C1">
      <selection activeCell="F49" sqref="F49"/>
    </sheetView>
  </sheetViews>
  <sheetFormatPr defaultColWidth="9.140625" defaultRowHeight="11.25"/>
  <cols>
    <col min="1" max="1" width="17.57421875" style="83" hidden="1" customWidth="1"/>
    <col min="2" max="2" width="17.57421875" style="84" hidden="1" customWidth="1"/>
    <col min="3" max="3" width="2.7109375" style="85" customWidth="1"/>
    <col min="4" max="4" width="11.8515625" style="241" bestFit="1" customWidth="1"/>
    <col min="5" max="6" width="30.8515625" style="241" customWidth="1"/>
    <col min="7" max="7" width="45.7109375" style="259" customWidth="1"/>
    <col min="8" max="8" width="12.421875" style="241" customWidth="1"/>
    <col min="9" max="10" width="2.7109375" style="241" customWidth="1"/>
    <col min="11" max="16384" width="9.140625" style="241" customWidth="1"/>
  </cols>
  <sheetData>
    <row r="1" spans="1:7" s="85" customFormat="1" ht="10.5" customHeight="1">
      <c r="A1" s="83" t="str">
        <f>region_name</f>
        <v>Белгородская область</v>
      </c>
      <c r="B1" s="84">
        <f>IF(god="","Не определено",god)</f>
        <v>2011</v>
      </c>
      <c r="C1" s="85" t="str">
        <f>org&amp;"_INN:"&amp;inn&amp;"_KPP:"&amp;kpp</f>
        <v>ОАО " БЕЛГОРОДАСБЕСТОЦЕМЕНТ"_INN:3123004089_KPP:312301001</v>
      </c>
      <c r="G1" s="86"/>
    </row>
    <row r="2" spans="1:8" s="85" customFormat="1" ht="11.25" customHeight="1">
      <c r="A2" s="83" t="str">
        <f>IF(org="","Не определено",org)</f>
        <v>ОАО " БЕЛГОРОДАСБЕСТОЦЕМЕНТ"</v>
      </c>
      <c r="B2" s="84" t="str">
        <f>IF(inn="","Не определено",inn)</f>
        <v>3123004089</v>
      </c>
      <c r="G2" s="86"/>
      <c r="H2" s="399" t="str">
        <f>codeTemplates</f>
        <v>Факт ВО</v>
      </c>
    </row>
    <row r="3" spans="4:9" ht="18" customHeight="1">
      <c r="D3" s="237"/>
      <c r="E3" s="238"/>
      <c r="F3" s="239"/>
      <c r="G3" s="473"/>
      <c r="H3" s="473"/>
      <c r="I3" s="240"/>
    </row>
    <row r="4" spans="1:9" ht="30" customHeight="1" thickBot="1">
      <c r="A4" s="83" t="str">
        <f>IF(fil="","Не определено",fil)</f>
        <v>Не определено</v>
      </c>
      <c r="B4" s="84" t="str">
        <f>IF(kpp="","Не определено",kpp)</f>
        <v>312301001</v>
      </c>
      <c r="D4" s="475" t="s">
        <v>763</v>
      </c>
      <c r="E4" s="476"/>
      <c r="F4" s="476"/>
      <c r="G4" s="476"/>
      <c r="H4" s="477"/>
      <c r="I4" s="240"/>
    </row>
    <row r="5" spans="4:9" ht="11.25">
      <c r="D5" s="239"/>
      <c r="E5" s="239"/>
      <c r="F5" s="239"/>
      <c r="G5" s="242"/>
      <c r="H5" s="239"/>
      <c r="I5" s="240"/>
    </row>
    <row r="6" spans="4:9" ht="16.5" customHeight="1">
      <c r="D6" s="275"/>
      <c r="E6" s="276"/>
      <c r="F6" s="276"/>
      <c r="G6" s="277"/>
      <c r="H6" s="281"/>
      <c r="I6" s="240"/>
    </row>
    <row r="7" spans="1:9" ht="24.75" customHeight="1" thickBot="1">
      <c r="A7" s="88"/>
      <c r="D7" s="273"/>
      <c r="E7" s="474" t="s">
        <v>139</v>
      </c>
      <c r="F7" s="474"/>
      <c r="G7" s="145" t="s">
        <v>246</v>
      </c>
      <c r="H7" s="282"/>
      <c r="I7" s="240"/>
    </row>
    <row r="8" spans="1:9" ht="11.25">
      <c r="A8" s="88"/>
      <c r="D8" s="273"/>
      <c r="E8" s="243"/>
      <c r="F8" s="243"/>
      <c r="G8" s="243"/>
      <c r="H8" s="282"/>
      <c r="I8" s="240"/>
    </row>
    <row r="9" spans="1:9" s="245" customFormat="1" ht="10.5" customHeight="1">
      <c r="A9" s="88"/>
      <c r="B9" s="84"/>
      <c r="C9" s="85"/>
      <c r="D9" s="274"/>
      <c r="E9" s="485"/>
      <c r="F9" s="485"/>
      <c r="G9" s="485"/>
      <c r="H9" s="283"/>
      <c r="I9" s="244"/>
    </row>
    <row r="10" spans="1:8" ht="3" customHeight="1">
      <c r="A10" s="88"/>
      <c r="D10" s="274"/>
      <c r="E10" s="238"/>
      <c r="F10" s="240"/>
      <c r="G10" s="238"/>
      <c r="H10" s="435"/>
    </row>
    <row r="11" spans="1:9" s="245" customFormat="1" ht="11.25">
      <c r="A11" s="88"/>
      <c r="B11" s="84"/>
      <c r="C11" s="85"/>
      <c r="D11" s="274"/>
      <c r="E11" s="90"/>
      <c r="F11" s="238"/>
      <c r="G11" s="247"/>
      <c r="H11" s="284"/>
      <c r="I11" s="244"/>
    </row>
    <row r="12" spans="4:9" ht="30" customHeight="1" thickBot="1">
      <c r="D12" s="274"/>
      <c r="E12" s="482" t="s">
        <v>534</v>
      </c>
      <c r="F12" s="482"/>
      <c r="G12" s="246" t="s">
        <v>151</v>
      </c>
      <c r="H12" s="282"/>
      <c r="I12" s="240"/>
    </row>
    <row r="13" spans="1:9" s="245" customFormat="1" ht="11.25">
      <c r="A13" s="88"/>
      <c r="B13" s="84"/>
      <c r="C13" s="85"/>
      <c r="D13" s="274"/>
      <c r="E13" s="90"/>
      <c r="F13" s="238"/>
      <c r="G13" s="247"/>
      <c r="H13" s="284"/>
      <c r="I13" s="244"/>
    </row>
    <row r="14" spans="4:9" ht="30" customHeight="1" thickBot="1">
      <c r="D14" s="274"/>
      <c r="E14" s="482" t="s">
        <v>63</v>
      </c>
      <c r="F14" s="482"/>
      <c r="G14" s="248">
        <v>2011</v>
      </c>
      <c r="H14" s="282"/>
      <c r="I14" s="240"/>
    </row>
    <row r="15" spans="4:9" ht="12" customHeight="1">
      <c r="D15" s="274"/>
      <c r="E15" s="91"/>
      <c r="F15" s="238"/>
      <c r="G15" s="242"/>
      <c r="H15" s="285"/>
      <c r="I15" s="240"/>
    </row>
    <row r="16" spans="1:9" ht="37.5" customHeight="1" thickBot="1">
      <c r="A16" s="83" t="s">
        <v>141</v>
      </c>
      <c r="B16" s="84" t="s">
        <v>153</v>
      </c>
      <c r="D16" s="274"/>
      <c r="E16" s="482" t="s">
        <v>521</v>
      </c>
      <c r="F16" s="482"/>
      <c r="G16" s="246" t="s">
        <v>151</v>
      </c>
      <c r="H16" s="285"/>
      <c r="I16" s="240"/>
    </row>
    <row r="17" spans="4:9" ht="11.25">
      <c r="D17" s="274"/>
      <c r="E17" s="91"/>
      <c r="F17" s="91"/>
      <c r="G17" s="91"/>
      <c r="H17" s="285"/>
      <c r="I17" s="240"/>
    </row>
    <row r="18" spans="4:9" ht="37.5" customHeight="1">
      <c r="D18" s="274"/>
      <c r="E18" s="91"/>
      <c r="F18" s="91"/>
      <c r="G18" s="91"/>
      <c r="H18" s="285"/>
      <c r="I18" s="240"/>
    </row>
    <row r="19" spans="1:9" ht="33.75" customHeight="1">
      <c r="A19" s="83">
        <v>66</v>
      </c>
      <c r="D19" s="274"/>
      <c r="E19" s="483"/>
      <c r="F19" s="483"/>
      <c r="G19" s="483"/>
      <c r="H19" s="286"/>
      <c r="I19" s="240"/>
    </row>
    <row r="20" spans="4:10" ht="26.25" customHeight="1" thickBot="1">
      <c r="D20" s="274"/>
      <c r="E20" s="492" t="s">
        <v>265</v>
      </c>
      <c r="F20" s="493"/>
      <c r="G20" s="396" t="s">
        <v>606</v>
      </c>
      <c r="H20" s="282"/>
      <c r="I20" s="240"/>
      <c r="J20" s="249"/>
    </row>
    <row r="21" spans="4:10" ht="2.25" customHeight="1">
      <c r="D21" s="274"/>
      <c r="E21" s="91"/>
      <c r="F21" s="91"/>
      <c r="G21" s="91"/>
      <c r="H21" s="282"/>
      <c r="I21" s="240"/>
      <c r="J21" s="249"/>
    </row>
    <row r="22" spans="4:9" ht="24.75" customHeight="1" thickBot="1">
      <c r="D22" s="274"/>
      <c r="E22" s="492" t="s">
        <v>142</v>
      </c>
      <c r="F22" s="493"/>
      <c r="G22" s="395"/>
      <c r="H22" s="286"/>
      <c r="I22" s="240"/>
    </row>
    <row r="23" spans="4:10" ht="2.25" customHeight="1">
      <c r="D23" s="274"/>
      <c r="E23" s="91"/>
      <c r="F23" s="91"/>
      <c r="G23" s="91"/>
      <c r="H23" s="282"/>
      <c r="I23" s="240"/>
      <c r="J23" s="249"/>
    </row>
    <row r="24" spans="4:9" ht="26.25" customHeight="1">
      <c r="D24" s="274"/>
      <c r="E24" s="494" t="s">
        <v>266</v>
      </c>
      <c r="F24" s="495"/>
      <c r="G24" s="393" t="s">
        <v>607</v>
      </c>
      <c r="H24" s="286"/>
      <c r="I24" s="240"/>
    </row>
    <row r="25" spans="4:9" ht="26.25" customHeight="1" thickBot="1">
      <c r="D25" s="274"/>
      <c r="E25" s="480" t="s">
        <v>267</v>
      </c>
      <c r="F25" s="481"/>
      <c r="G25" s="394" t="s">
        <v>564</v>
      </c>
      <c r="H25" s="286"/>
      <c r="I25" s="240"/>
    </row>
    <row r="26" spans="4:10" ht="2.25" customHeight="1">
      <c r="D26" s="274"/>
      <c r="E26" s="91"/>
      <c r="F26" s="91"/>
      <c r="G26" s="91"/>
      <c r="H26" s="282"/>
      <c r="I26" s="240"/>
      <c r="J26" s="249"/>
    </row>
    <row r="27" spans="4:9" ht="26.25" customHeight="1" thickBot="1">
      <c r="D27" s="274"/>
      <c r="E27" s="467" t="s">
        <v>237</v>
      </c>
      <c r="F27" s="468"/>
      <c r="G27" s="392" t="s">
        <v>437</v>
      </c>
      <c r="H27" s="286"/>
      <c r="I27" s="240"/>
    </row>
    <row r="28" spans="4:10" ht="2.25" customHeight="1">
      <c r="D28" s="274"/>
      <c r="E28" s="91"/>
      <c r="F28" s="91"/>
      <c r="G28" s="91"/>
      <c r="H28" s="282"/>
      <c r="I28" s="240"/>
      <c r="J28" s="249"/>
    </row>
    <row r="29" spans="4:9" ht="26.25" customHeight="1" thickBot="1">
      <c r="D29" s="274"/>
      <c r="E29" s="467" t="s">
        <v>551</v>
      </c>
      <c r="F29" s="468"/>
      <c r="G29" s="391" t="s">
        <v>151</v>
      </c>
      <c r="H29" s="286"/>
      <c r="I29" s="240"/>
    </row>
    <row r="30" spans="4:10" ht="2.25" customHeight="1">
      <c r="D30" s="274"/>
      <c r="E30" s="91"/>
      <c r="F30" s="91"/>
      <c r="G30" s="91"/>
      <c r="H30" s="282"/>
      <c r="I30" s="240"/>
      <c r="J30" s="249"/>
    </row>
    <row r="31" spans="4:9" ht="26.25" customHeight="1" thickBot="1">
      <c r="D31" s="274"/>
      <c r="E31" s="467" t="s">
        <v>236</v>
      </c>
      <c r="F31" s="468"/>
      <c r="G31" s="391" t="s">
        <v>538</v>
      </c>
      <c r="H31" s="286"/>
      <c r="I31" s="240"/>
    </row>
    <row r="32" spans="4:10" ht="2.25" customHeight="1">
      <c r="D32" s="274"/>
      <c r="E32" s="91"/>
      <c r="F32" s="91"/>
      <c r="G32" s="91"/>
      <c r="H32" s="282"/>
      <c r="I32" s="240"/>
      <c r="J32" s="249"/>
    </row>
    <row r="33" spans="4:9" ht="26.25" customHeight="1" thickBot="1">
      <c r="D33" s="274"/>
      <c r="E33" s="478" t="s">
        <v>55</v>
      </c>
      <c r="F33" s="479"/>
      <c r="G33" s="246" t="s">
        <v>151</v>
      </c>
      <c r="H33" s="286"/>
      <c r="I33" s="240"/>
    </row>
    <row r="34" spans="4:9" ht="11.25">
      <c r="D34" s="274"/>
      <c r="E34" s="91"/>
      <c r="F34" s="91"/>
      <c r="G34" s="91"/>
      <c r="H34" s="286"/>
      <c r="I34" s="240"/>
    </row>
    <row r="35" spans="4:9" ht="26.25" customHeight="1">
      <c r="D35" s="274"/>
      <c r="E35" s="486" t="s">
        <v>59</v>
      </c>
      <c r="F35" s="251" t="s">
        <v>60</v>
      </c>
      <c r="G35" s="250">
        <v>1</v>
      </c>
      <c r="H35" s="286"/>
      <c r="I35" s="240"/>
    </row>
    <row r="36" spans="4:9" ht="26.25" customHeight="1" thickBot="1">
      <c r="D36" s="274"/>
      <c r="E36" s="487"/>
      <c r="F36" s="252" t="s">
        <v>58</v>
      </c>
      <c r="G36" s="246"/>
      <c r="H36" s="286"/>
      <c r="I36" s="240"/>
    </row>
    <row r="37" spans="4:9" ht="18" customHeight="1">
      <c r="D37" s="274"/>
      <c r="E37" s="91"/>
      <c r="F37" s="91"/>
      <c r="G37" s="91"/>
      <c r="H37" s="286"/>
      <c r="I37" s="240"/>
    </row>
    <row r="38" spans="4:9" ht="30.75" customHeight="1">
      <c r="D38" s="274"/>
      <c r="E38" s="91"/>
      <c r="F38" s="91"/>
      <c r="G38" s="91"/>
      <c r="H38" s="286"/>
      <c r="I38" s="240"/>
    </row>
    <row r="39" spans="4:9" ht="30.75" customHeight="1">
      <c r="D39" s="274"/>
      <c r="E39" s="496" t="s">
        <v>783</v>
      </c>
      <c r="F39" s="496"/>
      <c r="G39" s="496"/>
      <c r="H39" s="286"/>
      <c r="I39" s="240"/>
    </row>
    <row r="40" spans="3:17" ht="56.25">
      <c r="C40" s="92"/>
      <c r="D40" s="274"/>
      <c r="E40" s="192" t="s">
        <v>383</v>
      </c>
      <c r="F40" s="488" t="s">
        <v>384</v>
      </c>
      <c r="G40" s="489"/>
      <c r="H40" s="282"/>
      <c r="I40" s="240"/>
      <c r="O40" s="93"/>
      <c r="P40" s="93"/>
      <c r="Q40" s="94"/>
    </row>
    <row r="41" spans="3:17" ht="18.75" customHeight="1">
      <c r="C41" s="92"/>
      <c r="D41" s="274"/>
      <c r="E41" s="253" t="s">
        <v>238</v>
      </c>
      <c r="F41" s="254" t="s">
        <v>242</v>
      </c>
      <c r="G41" s="255" t="s">
        <v>152</v>
      </c>
      <c r="H41" s="282"/>
      <c r="I41" s="240"/>
      <c r="O41" s="93"/>
      <c r="P41" s="93"/>
      <c r="Q41" s="94"/>
    </row>
    <row r="42" spans="3:17" ht="21" customHeight="1">
      <c r="C42" s="484"/>
      <c r="D42" s="274"/>
      <c r="E42" s="490" t="s">
        <v>597</v>
      </c>
      <c r="F42" s="256"/>
      <c r="G42" s="257"/>
      <c r="H42" s="282"/>
      <c r="I42" s="240"/>
      <c r="O42" s="93"/>
      <c r="P42" s="93"/>
      <c r="Q42" s="94"/>
    </row>
    <row r="43" spans="3:9" ht="15" customHeight="1">
      <c r="C43" s="484"/>
      <c r="D43" s="274"/>
      <c r="E43" s="491"/>
      <c r="F43" s="229" t="s">
        <v>56</v>
      </c>
      <c r="G43" s="260"/>
      <c r="H43" s="287"/>
      <c r="I43" s="240"/>
    </row>
    <row r="44" spans="3:9" ht="15" customHeight="1" thickBot="1">
      <c r="C44" s="484"/>
      <c r="D44" s="274"/>
      <c r="E44" s="231" t="s">
        <v>57</v>
      </c>
      <c r="F44" s="261"/>
      <c r="G44" s="262"/>
      <c r="H44" s="286"/>
      <c r="I44" s="240"/>
    </row>
    <row r="45" spans="4:9" ht="12" customHeight="1">
      <c r="D45" s="274"/>
      <c r="E45" s="91"/>
      <c r="F45" s="239"/>
      <c r="G45" s="258"/>
      <c r="H45" s="286"/>
      <c r="I45" s="240"/>
    </row>
    <row r="46" spans="4:8" ht="12.75">
      <c r="D46" s="344"/>
      <c r="E46" s="439" t="s">
        <v>3</v>
      </c>
      <c r="F46" s="440"/>
      <c r="G46" s="462"/>
      <c r="H46" s="282"/>
    </row>
    <row r="47" spans="4:8" ht="12.75">
      <c r="D47" s="344"/>
      <c r="E47" s="465" t="s">
        <v>4</v>
      </c>
      <c r="F47" s="466"/>
      <c r="G47" s="342" t="s">
        <v>785</v>
      </c>
      <c r="H47" s="282"/>
    </row>
    <row r="48" spans="4:8" ht="13.5" thickBot="1">
      <c r="D48" s="344"/>
      <c r="E48" s="471" t="s">
        <v>5</v>
      </c>
      <c r="F48" s="472"/>
      <c r="G48" s="343" t="s">
        <v>785</v>
      </c>
      <c r="H48" s="282"/>
    </row>
    <row r="49" spans="4:8" ht="12.75">
      <c r="D49" s="344"/>
      <c r="E49" s="340"/>
      <c r="F49" s="341"/>
      <c r="G49" s="341"/>
      <c r="H49" s="282"/>
    </row>
    <row r="50" spans="4:8" ht="12.75">
      <c r="D50" s="344"/>
      <c r="E50" s="439" t="s">
        <v>239</v>
      </c>
      <c r="F50" s="440"/>
      <c r="G50" s="462"/>
      <c r="H50" s="282"/>
    </row>
    <row r="51" spans="4:8" ht="12.75">
      <c r="D51" s="344"/>
      <c r="E51" s="465" t="s">
        <v>6</v>
      </c>
      <c r="F51" s="466"/>
      <c r="G51" s="342" t="s">
        <v>786</v>
      </c>
      <c r="H51" s="282"/>
    </row>
    <row r="52" spans="4:8" ht="13.5" thickBot="1">
      <c r="D52" s="344"/>
      <c r="E52" s="471" t="s">
        <v>7</v>
      </c>
      <c r="F52" s="472"/>
      <c r="G52" s="343" t="s">
        <v>787</v>
      </c>
      <c r="H52" s="282"/>
    </row>
    <row r="53" spans="4:8" ht="12.75">
      <c r="D53" s="344"/>
      <c r="E53" s="340"/>
      <c r="F53" s="341"/>
      <c r="G53" s="341"/>
      <c r="H53" s="282"/>
    </row>
    <row r="54" spans="4:8" ht="12.75">
      <c r="D54" s="344"/>
      <c r="E54" s="439" t="s">
        <v>154</v>
      </c>
      <c r="F54" s="440"/>
      <c r="G54" s="462"/>
      <c r="H54" s="282"/>
    </row>
    <row r="55" spans="4:8" ht="12.75">
      <c r="D55" s="344"/>
      <c r="E55" s="465" t="s">
        <v>6</v>
      </c>
      <c r="F55" s="466"/>
      <c r="G55" s="342" t="s">
        <v>792</v>
      </c>
      <c r="H55" s="282"/>
    </row>
    <row r="56" spans="4:8" ht="13.5" thickBot="1">
      <c r="D56" s="344"/>
      <c r="E56" s="471" t="s">
        <v>7</v>
      </c>
      <c r="F56" s="472"/>
      <c r="G56" s="343" t="s">
        <v>793</v>
      </c>
      <c r="H56" s="282"/>
    </row>
    <row r="57" spans="1:26" ht="12.75">
      <c r="A57" s="241"/>
      <c r="B57" s="241"/>
      <c r="C57" s="241"/>
      <c r="D57" s="344"/>
      <c r="E57" s="340"/>
      <c r="F57" s="341"/>
      <c r="G57" s="341"/>
      <c r="H57" s="282"/>
      <c r="Z57" s="249"/>
    </row>
    <row r="58" spans="1:26" ht="12.75" customHeight="1">
      <c r="A58" s="241"/>
      <c r="B58" s="241"/>
      <c r="C58" s="241"/>
      <c r="D58" s="344"/>
      <c r="E58" s="439" t="s">
        <v>123</v>
      </c>
      <c r="F58" s="440"/>
      <c r="G58" s="462"/>
      <c r="H58" s="282"/>
      <c r="Z58" s="249"/>
    </row>
    <row r="59" spans="1:26" ht="12.75">
      <c r="A59" s="241"/>
      <c r="B59" s="241"/>
      <c r="C59" s="241"/>
      <c r="D59" s="344"/>
      <c r="E59" s="465" t="s">
        <v>6</v>
      </c>
      <c r="F59" s="466"/>
      <c r="G59" s="342" t="s">
        <v>788</v>
      </c>
      <c r="H59" s="282"/>
      <c r="Z59" s="249"/>
    </row>
    <row r="60" spans="1:26" ht="12.75">
      <c r="A60" s="241"/>
      <c r="B60" s="241"/>
      <c r="C60" s="241"/>
      <c r="D60" s="344"/>
      <c r="E60" s="463" t="s">
        <v>8</v>
      </c>
      <c r="F60" s="464"/>
      <c r="G60" s="342" t="s">
        <v>789</v>
      </c>
      <c r="H60" s="282"/>
      <c r="Z60" s="249"/>
    </row>
    <row r="61" spans="1:26" ht="12.75">
      <c r="A61" s="241"/>
      <c r="B61" s="241"/>
      <c r="C61" s="241"/>
      <c r="D61" s="344"/>
      <c r="E61" s="463" t="s">
        <v>7</v>
      </c>
      <c r="F61" s="464"/>
      <c r="G61" s="342" t="s">
        <v>790</v>
      </c>
      <c r="H61" s="282"/>
      <c r="Z61" s="249"/>
    </row>
    <row r="62" spans="1:26" ht="13.5" thickBot="1">
      <c r="A62" s="241"/>
      <c r="B62" s="241"/>
      <c r="C62" s="241"/>
      <c r="D62" s="344"/>
      <c r="E62" s="469" t="s">
        <v>9</v>
      </c>
      <c r="F62" s="470"/>
      <c r="G62" s="343" t="s">
        <v>791</v>
      </c>
      <c r="H62" s="282"/>
      <c r="Z62" s="249"/>
    </row>
    <row r="63" spans="4:9" ht="12" thickBot="1">
      <c r="D63" s="278"/>
      <c r="E63" s="279"/>
      <c r="F63" s="279"/>
      <c r="G63" s="280"/>
      <c r="H63" s="288"/>
      <c r="I63" s="240"/>
    </row>
    <row r="65" spans="1:26" ht="11.25">
      <c r="A65" s="241"/>
      <c r="B65" s="241"/>
      <c r="C65" s="241"/>
      <c r="G65" s="241"/>
      <c r="Z65" s="249"/>
    </row>
    <row r="66" spans="1:26" ht="11.25">
      <c r="A66" s="241"/>
      <c r="B66" s="241"/>
      <c r="C66" s="241"/>
      <c r="G66" s="241"/>
      <c r="Z66" s="249"/>
    </row>
  </sheetData>
  <sheetProtection password="FA9C" sheet="1" objects="1" scenarios="1" formatColumns="0" formatRows="0"/>
  <mergeCells count="35"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  <mergeCell ref="E39:G39"/>
    <mergeCell ref="G3:H3"/>
    <mergeCell ref="E7:F7"/>
    <mergeCell ref="D4:H4"/>
    <mergeCell ref="E33:F33"/>
    <mergeCell ref="E25:F25"/>
    <mergeCell ref="E27:F27"/>
    <mergeCell ref="E31:F31"/>
    <mergeCell ref="E14:F14"/>
    <mergeCell ref="E19:G19"/>
    <mergeCell ref="E16:F16"/>
    <mergeCell ref="E29:F29"/>
    <mergeCell ref="E62:F62"/>
    <mergeCell ref="E58:G58"/>
    <mergeCell ref="E47:F47"/>
    <mergeCell ref="E48:F48"/>
    <mergeCell ref="E51:F51"/>
    <mergeCell ref="E61:F61"/>
    <mergeCell ref="E52:F52"/>
    <mergeCell ref="E55:F55"/>
    <mergeCell ref="E56:F56"/>
    <mergeCell ref="E54:G54"/>
    <mergeCell ref="E60:F60"/>
    <mergeCell ref="E46:G46"/>
    <mergeCell ref="E50:G50"/>
    <mergeCell ref="E59:F59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29 G12 G33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2">
      <formula1>0</formula1>
    </dataValidation>
  </dataValidations>
  <hyperlinks>
    <hyperlink ref="E44" location="Титульный!A1" tooltip="Добавить муниципальный район" display="Добавить МР"/>
    <hyperlink ref="F4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36"/>
  <sheetViews>
    <sheetView showGridLines="0" zoomScalePageLayoutView="0" workbookViewId="0" topLeftCell="C6">
      <selection activeCell="G21" sqref="G21"/>
    </sheetView>
  </sheetViews>
  <sheetFormatPr defaultColWidth="9.140625" defaultRowHeight="11.25"/>
  <cols>
    <col min="1" max="1" width="8.00390625" style="62" hidden="1" customWidth="1"/>
    <col min="2" max="2" width="48.28125" style="62" hidden="1" customWidth="1"/>
    <col min="3" max="3" width="3.28125" style="63" customWidth="1"/>
    <col min="4" max="4" width="2.7109375" style="63" customWidth="1"/>
    <col min="5" max="5" width="9.421875" style="63" customWidth="1"/>
    <col min="6" max="6" width="80.140625" style="63" customWidth="1"/>
    <col min="7" max="7" width="33.140625" style="63" customWidth="1"/>
    <col min="8" max="8" width="2.00390625" style="63" customWidth="1"/>
    <col min="9" max="16384" width="9.140625" style="63" customWidth="1"/>
  </cols>
  <sheetData>
    <row r="1" spans="1:2" s="64" customFormat="1" ht="11.25" hidden="1">
      <c r="A1" s="61"/>
      <c r="B1" s="61"/>
    </row>
    <row r="2" spans="1:2" ht="11.25" hidden="1">
      <c r="A2" s="61"/>
      <c r="B2" s="61"/>
    </row>
    <row r="3" spans="1:2" ht="11.25" hidden="1">
      <c r="A3" s="61"/>
      <c r="B3" s="79"/>
    </row>
    <row r="4" spans="1:2" ht="11.25" hidden="1">
      <c r="A4" s="61"/>
      <c r="B4" s="61"/>
    </row>
    <row r="5" spans="3:5" ht="11.25" hidden="1">
      <c r="C5" s="74"/>
      <c r="D5" s="74"/>
      <c r="E5" s="74"/>
    </row>
    <row r="6" spans="3:5" ht="15.75" customHeight="1">
      <c r="C6" s="74"/>
      <c r="D6" s="400" t="str">
        <f>codeTemplates</f>
        <v>Факт ВО</v>
      </c>
      <c r="E6" s="74"/>
    </row>
    <row r="7" spans="3:8" ht="23.25" customHeight="1">
      <c r="C7" s="74"/>
      <c r="D7" s="497"/>
      <c r="E7" s="497"/>
      <c r="F7" s="497"/>
      <c r="G7" s="497"/>
      <c r="H7" s="497"/>
    </row>
    <row r="8" spans="4:8" ht="23.25" customHeight="1">
      <c r="D8" s="498" t="s">
        <v>777</v>
      </c>
      <c r="E8" s="499"/>
      <c r="F8" s="499"/>
      <c r="G8" s="499"/>
      <c r="H8" s="500"/>
    </row>
    <row r="9" spans="4:8" ht="12" customHeight="1" thickBot="1">
      <c r="D9" s="501" t="str">
        <f>IF(org="","",IF(fil="",org,org&amp;" ("&amp;fil&amp;")"))</f>
        <v>ОАО " БЕЛГОРОДАСБЕСТОЦЕМЕНТ"</v>
      </c>
      <c r="E9" s="502"/>
      <c r="F9" s="502"/>
      <c r="G9" s="502"/>
      <c r="H9" s="503"/>
    </row>
    <row r="10" spans="4:8" ht="11.25">
      <c r="D10" s="195"/>
      <c r="E10" s="97"/>
      <c r="F10" s="97"/>
      <c r="G10" s="97"/>
      <c r="H10" s="97"/>
    </row>
    <row r="11" spans="4:8" ht="11.25">
      <c r="D11" s="292"/>
      <c r="E11" s="293"/>
      <c r="F11" s="293"/>
      <c r="G11" s="293"/>
      <c r="H11" s="296"/>
    </row>
    <row r="12" spans="4:8" ht="15" customHeight="1" thickBot="1">
      <c r="D12" s="289"/>
      <c r="E12" s="209" t="s">
        <v>552</v>
      </c>
      <c r="F12" s="209" t="s">
        <v>330</v>
      </c>
      <c r="G12" s="361" t="s">
        <v>331</v>
      </c>
      <c r="H12" s="297"/>
    </row>
    <row r="13" spans="4:8" ht="14.25" customHeight="1">
      <c r="D13" s="289"/>
      <c r="E13" s="210" t="s">
        <v>350</v>
      </c>
      <c r="F13" s="210" t="s">
        <v>352</v>
      </c>
      <c r="G13" s="210" t="s">
        <v>353</v>
      </c>
      <c r="H13" s="297"/>
    </row>
    <row r="14" spans="4:8" ht="15" customHeight="1">
      <c r="D14" s="290"/>
      <c r="E14" s="211">
        <v>1</v>
      </c>
      <c r="F14" s="437" t="s">
        <v>778</v>
      </c>
      <c r="G14" s="204">
        <v>0</v>
      </c>
      <c r="H14" s="297"/>
    </row>
    <row r="15" spans="4:8" ht="15" customHeight="1">
      <c r="D15" s="290"/>
      <c r="E15" s="211" t="s">
        <v>352</v>
      </c>
      <c r="F15" s="138" t="s">
        <v>455</v>
      </c>
      <c r="G15" s="204">
        <v>0</v>
      </c>
      <c r="H15" s="297"/>
    </row>
    <row r="16" spans="4:8" ht="22.5">
      <c r="D16" s="290"/>
      <c r="E16" s="139" t="s">
        <v>353</v>
      </c>
      <c r="F16" s="138" t="s">
        <v>456</v>
      </c>
      <c r="G16" s="193">
        <f>SUM(G17:G23)</f>
        <v>12</v>
      </c>
      <c r="H16" s="297"/>
    </row>
    <row r="17" spans="4:8" ht="15" customHeight="1">
      <c r="D17" s="290"/>
      <c r="E17" s="139" t="s">
        <v>184</v>
      </c>
      <c r="F17" s="139" t="s">
        <v>442</v>
      </c>
      <c r="G17" s="204">
        <v>2</v>
      </c>
      <c r="H17" s="297"/>
    </row>
    <row r="18" spans="4:8" ht="15" customHeight="1">
      <c r="D18" s="290"/>
      <c r="E18" s="139" t="s">
        <v>354</v>
      </c>
      <c r="F18" s="139" t="s">
        <v>443</v>
      </c>
      <c r="G18" s="204">
        <v>2</v>
      </c>
      <c r="H18" s="297"/>
    </row>
    <row r="19" spans="4:8" ht="15" customHeight="1">
      <c r="D19" s="290"/>
      <c r="E19" s="139" t="s">
        <v>356</v>
      </c>
      <c r="F19" s="139" t="s">
        <v>444</v>
      </c>
      <c r="G19" s="204">
        <v>2</v>
      </c>
      <c r="H19" s="297"/>
    </row>
    <row r="20" spans="4:8" ht="15" customHeight="1">
      <c r="D20" s="290"/>
      <c r="E20" s="139" t="s">
        <v>357</v>
      </c>
      <c r="F20" s="139" t="s">
        <v>445</v>
      </c>
      <c r="G20" s="204">
        <v>2</v>
      </c>
      <c r="H20" s="297"/>
    </row>
    <row r="21" spans="4:8" ht="15" customHeight="1">
      <c r="D21" s="290"/>
      <c r="E21" s="139" t="s">
        <v>358</v>
      </c>
      <c r="F21" s="139" t="s">
        <v>446</v>
      </c>
      <c r="G21" s="204">
        <v>2</v>
      </c>
      <c r="H21" s="297"/>
    </row>
    <row r="22" spans="4:8" ht="15" customHeight="1">
      <c r="D22" s="290"/>
      <c r="E22" s="139" t="s">
        <v>359</v>
      </c>
      <c r="F22" s="139" t="s">
        <v>447</v>
      </c>
      <c r="G22" s="204">
        <v>2</v>
      </c>
      <c r="H22" s="297"/>
    </row>
    <row r="23" spans="4:8" ht="15" customHeight="1">
      <c r="D23" s="290"/>
      <c r="E23" s="139" t="s">
        <v>360</v>
      </c>
      <c r="F23" s="139" t="s">
        <v>448</v>
      </c>
      <c r="G23" s="204">
        <v>0</v>
      </c>
      <c r="H23" s="297"/>
    </row>
    <row r="24" spans="4:8" ht="33.75">
      <c r="D24" s="290"/>
      <c r="E24" s="139" t="s">
        <v>369</v>
      </c>
      <c r="F24" s="138" t="s">
        <v>457</v>
      </c>
      <c r="G24" s="193">
        <f>SUM(G25:G31)</f>
        <v>0</v>
      </c>
      <c r="H24" s="297"/>
    </row>
    <row r="25" spans="4:8" ht="15" customHeight="1">
      <c r="D25" s="290"/>
      <c r="E25" s="139" t="s">
        <v>185</v>
      </c>
      <c r="F25" s="139" t="s">
        <v>442</v>
      </c>
      <c r="G25" s="204">
        <v>0</v>
      </c>
      <c r="H25" s="297"/>
    </row>
    <row r="26" spans="4:8" ht="15" customHeight="1">
      <c r="D26" s="290"/>
      <c r="E26" s="139" t="s">
        <v>449</v>
      </c>
      <c r="F26" s="139" t="s">
        <v>443</v>
      </c>
      <c r="G26" s="204">
        <v>0</v>
      </c>
      <c r="H26" s="297"/>
    </row>
    <row r="27" spans="4:8" ht="15" customHeight="1">
      <c r="D27" s="290"/>
      <c r="E27" s="139" t="s">
        <v>450</v>
      </c>
      <c r="F27" s="139" t="s">
        <v>444</v>
      </c>
      <c r="G27" s="204">
        <v>0</v>
      </c>
      <c r="H27" s="297"/>
    </row>
    <row r="28" spans="4:8" ht="15" customHeight="1">
      <c r="D28" s="290"/>
      <c r="E28" s="139" t="s">
        <v>451</v>
      </c>
      <c r="F28" s="139" t="s">
        <v>445</v>
      </c>
      <c r="G28" s="204">
        <v>0</v>
      </c>
      <c r="H28" s="297"/>
    </row>
    <row r="29" spans="4:8" ht="15" customHeight="1">
      <c r="D29" s="290"/>
      <c r="E29" s="139" t="s">
        <v>452</v>
      </c>
      <c r="F29" s="139" t="s">
        <v>446</v>
      </c>
      <c r="G29" s="204">
        <v>0</v>
      </c>
      <c r="H29" s="297"/>
    </row>
    <row r="30" spans="4:8" ht="15" customHeight="1">
      <c r="D30" s="290"/>
      <c r="E30" s="139" t="s">
        <v>453</v>
      </c>
      <c r="F30" s="139" t="s">
        <v>447</v>
      </c>
      <c r="G30" s="204">
        <v>0</v>
      </c>
      <c r="H30" s="297"/>
    </row>
    <row r="31" spans="4:8" ht="15" customHeight="1">
      <c r="D31" s="290"/>
      <c r="E31" s="211" t="s">
        <v>454</v>
      </c>
      <c r="F31" s="139" t="s">
        <v>448</v>
      </c>
      <c r="G31" s="204">
        <v>0</v>
      </c>
      <c r="H31" s="297"/>
    </row>
    <row r="32" spans="4:8" ht="15" customHeight="1" thickBot="1">
      <c r="D32" s="290"/>
      <c r="E32" s="212" t="s">
        <v>339</v>
      </c>
      <c r="F32" s="123" t="s">
        <v>73</v>
      </c>
      <c r="G32" s="337"/>
      <c r="H32" s="297"/>
    </row>
    <row r="33" spans="4:8" ht="11.25">
      <c r="D33" s="291"/>
      <c r="E33" s="147"/>
      <c r="F33" s="147"/>
      <c r="G33" s="147"/>
      <c r="H33" s="298"/>
    </row>
    <row r="34" spans="4:8" ht="11.25">
      <c r="D34" s="291"/>
      <c r="E34" s="362"/>
      <c r="F34" s="148"/>
      <c r="G34" s="147"/>
      <c r="H34" s="298"/>
    </row>
    <row r="35" spans="4:8" ht="11.25">
      <c r="D35" s="291"/>
      <c r="E35" s="436" t="s">
        <v>539</v>
      </c>
      <c r="F35" s="148" t="s">
        <v>540</v>
      </c>
      <c r="G35" s="147"/>
      <c r="H35" s="298"/>
    </row>
    <row r="36" spans="4:8" ht="12" thickBot="1">
      <c r="D36" s="294"/>
      <c r="E36" s="295"/>
      <c r="F36" s="295"/>
      <c r="G36" s="295"/>
      <c r="H36" s="299"/>
    </row>
  </sheetData>
  <sheetProtection password="FA9C" sheet="1" formatColumns="0" formatRows="0"/>
  <mergeCells count="3">
    <mergeCell ref="D7:H7"/>
    <mergeCell ref="D8:H8"/>
    <mergeCell ref="D9:H9"/>
  </mergeCells>
  <dataValidations count="1">
    <dataValidation type="decimal" allowBlank="1" showInputMessage="1" showErrorMessage="1" error="Значение должно быть действительным числом" sqref="G14:G31">
      <formula1>-999999999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F16">
      <selection activeCell="H24" sqref="H24"/>
    </sheetView>
  </sheetViews>
  <sheetFormatPr defaultColWidth="9.140625" defaultRowHeight="11.25"/>
  <cols>
    <col min="1" max="1" width="8.00390625" style="62" hidden="1" customWidth="1"/>
    <col min="2" max="2" width="21.421875" style="62" hidden="1" customWidth="1"/>
    <col min="3" max="3" width="4.140625" style="171" customWidth="1"/>
    <col min="4" max="4" width="34.8515625" style="171" bestFit="1" customWidth="1"/>
    <col min="5" max="5" width="8.7109375" style="171" customWidth="1"/>
    <col min="6" max="6" width="49.140625" style="171" customWidth="1"/>
    <col min="7" max="7" width="36.7109375" style="171" bestFit="1" customWidth="1"/>
    <col min="8" max="8" width="29.421875" style="171" customWidth="1"/>
    <col min="9" max="9" width="22.57421875" style="171" hidden="1" customWidth="1"/>
    <col min="10" max="10" width="25.421875" style="171" customWidth="1"/>
    <col min="11" max="11" width="9.140625" style="171" customWidth="1"/>
    <col min="12" max="12" width="7.57421875" style="171" bestFit="1" customWidth="1"/>
    <col min="13" max="13" width="2.00390625" style="171" bestFit="1" customWidth="1"/>
    <col min="14" max="16384" width="9.140625" style="171" customWidth="1"/>
  </cols>
  <sheetData>
    <row r="1" spans="1:2" ht="15" customHeight="1" hidden="1">
      <c r="A1" s="61"/>
      <c r="B1" s="61"/>
    </row>
    <row r="2" spans="2:11" ht="15" customHeight="1" hidden="1">
      <c r="B2" s="382"/>
      <c r="D2" s="120"/>
      <c r="E2" s="217" t="s">
        <v>340</v>
      </c>
      <c r="F2" s="533"/>
      <c r="G2" s="534"/>
      <c r="H2" s="382"/>
      <c r="I2" s="173"/>
      <c r="J2" s="174"/>
      <c r="K2" s="200"/>
    </row>
    <row r="3" spans="1:10" ht="15" customHeight="1" hidden="1">
      <c r="A3" s="61"/>
      <c r="B3" s="61"/>
      <c r="C3" s="175"/>
      <c r="D3" s="175"/>
      <c r="E3" s="176"/>
      <c r="F3" s="175"/>
      <c r="G3" s="175"/>
      <c r="H3" s="175"/>
      <c r="I3" s="177"/>
      <c r="J3" s="175"/>
    </row>
    <row r="4" spans="2:11" ht="15" customHeight="1" hidden="1">
      <c r="B4" s="172"/>
      <c r="D4" s="100"/>
      <c r="E4" s="526" t="s">
        <v>347</v>
      </c>
      <c r="F4" s="519"/>
      <c r="G4" s="178" t="s">
        <v>345</v>
      </c>
      <c r="H4" s="172"/>
      <c r="I4" s="173"/>
      <c r="J4" s="174"/>
      <c r="K4" s="199"/>
    </row>
    <row r="5" spans="2:11" ht="15" customHeight="1" hidden="1">
      <c r="B5" s="172"/>
      <c r="D5" s="100"/>
      <c r="E5" s="526"/>
      <c r="F5" s="520"/>
      <c r="G5" s="178" t="s">
        <v>346</v>
      </c>
      <c r="H5" s="172"/>
      <c r="I5" s="173"/>
      <c r="J5" s="174"/>
      <c r="K5" s="199"/>
    </row>
    <row r="6" ht="15" customHeight="1" hidden="1"/>
    <row r="7" spans="2:11" ht="15" customHeight="1" hidden="1">
      <c r="B7" s="382"/>
      <c r="D7" s="166"/>
      <c r="E7" s="504" t="s">
        <v>91</v>
      </c>
      <c r="F7" s="507"/>
      <c r="G7" s="179" t="s">
        <v>22</v>
      </c>
      <c r="H7" s="382"/>
      <c r="I7" s="180"/>
      <c r="J7" s="174"/>
      <c r="K7" s="199"/>
    </row>
    <row r="8" spans="2:11" ht="15" customHeight="1" hidden="1">
      <c r="B8" s="382"/>
      <c r="D8" s="166"/>
      <c r="E8" s="505"/>
      <c r="F8" s="508"/>
      <c r="G8" s="179" t="s">
        <v>421</v>
      </c>
      <c r="H8" s="382"/>
      <c r="I8" s="180"/>
      <c r="J8" s="174"/>
      <c r="K8" s="199"/>
    </row>
    <row r="9" spans="2:11" ht="15" customHeight="1" hidden="1">
      <c r="B9" s="382"/>
      <c r="D9" s="166"/>
      <c r="E9" s="505"/>
      <c r="F9" s="508"/>
      <c r="G9" s="179" t="s">
        <v>422</v>
      </c>
      <c r="H9" s="382"/>
      <c r="I9" s="180"/>
      <c r="J9" s="174"/>
      <c r="K9" s="199"/>
    </row>
    <row r="10" spans="2:11" ht="15" customHeight="1" hidden="1">
      <c r="B10" s="382"/>
      <c r="D10" s="166"/>
      <c r="E10" s="505"/>
      <c r="F10" s="508"/>
      <c r="G10" s="179" t="s">
        <v>423</v>
      </c>
      <c r="H10" s="382"/>
      <c r="I10" s="180"/>
      <c r="J10" s="174"/>
      <c r="K10" s="199"/>
    </row>
    <row r="11" spans="2:11" ht="15" customHeight="1" hidden="1">
      <c r="B11" s="382"/>
      <c r="D11" s="166"/>
      <c r="E11" s="505"/>
      <c r="F11" s="508"/>
      <c r="G11" s="181" t="s">
        <v>424</v>
      </c>
      <c r="H11" s="382"/>
      <c r="I11" s="180"/>
      <c r="J11" s="174"/>
      <c r="K11" s="199"/>
    </row>
    <row r="12" spans="2:11" ht="15" customHeight="1" hidden="1">
      <c r="B12" s="382"/>
      <c r="D12" s="166"/>
      <c r="E12" s="505"/>
      <c r="F12" s="508"/>
      <c r="G12" s="179" t="s">
        <v>425</v>
      </c>
      <c r="H12" s="382"/>
      <c r="I12" s="180"/>
      <c r="J12" s="174"/>
      <c r="K12" s="199"/>
    </row>
    <row r="13" spans="2:11" ht="15" customHeight="1" hidden="1">
      <c r="B13" s="382"/>
      <c r="D13" s="166"/>
      <c r="E13" s="505"/>
      <c r="F13" s="508"/>
      <c r="G13" s="179" t="s">
        <v>426</v>
      </c>
      <c r="H13" s="382"/>
      <c r="I13" s="180"/>
      <c r="J13" s="174"/>
      <c r="K13" s="199"/>
    </row>
    <row r="14" spans="2:11" ht="15" customHeight="1" hidden="1">
      <c r="B14" s="382"/>
      <c r="D14" s="166"/>
      <c r="E14" s="506"/>
      <c r="F14" s="509"/>
      <c r="G14" s="179" t="s">
        <v>427</v>
      </c>
      <c r="H14" s="382"/>
      <c r="I14" s="173"/>
      <c r="J14" s="174"/>
      <c r="K14" s="199"/>
    </row>
    <row r="15" ht="17.25" customHeight="1" hidden="1">
      <c r="D15" s="400" t="str">
        <f>codeTemplates</f>
        <v>Факт ВО</v>
      </c>
    </row>
    <row r="16" spans="4:11" ht="23.25" customHeight="1">
      <c r="D16" s="497"/>
      <c r="E16" s="497"/>
      <c r="F16" s="497"/>
      <c r="G16" s="497"/>
      <c r="H16" s="497"/>
      <c r="I16" s="497"/>
      <c r="J16" s="497"/>
      <c r="K16" s="497"/>
    </row>
    <row r="17" spans="4:11" ht="15" customHeight="1">
      <c r="D17" s="498" t="s">
        <v>779</v>
      </c>
      <c r="E17" s="499"/>
      <c r="F17" s="499"/>
      <c r="G17" s="499"/>
      <c r="H17" s="499"/>
      <c r="I17" s="499"/>
      <c r="J17" s="499"/>
      <c r="K17" s="500"/>
    </row>
    <row r="18" spans="4:11" ht="15" customHeight="1" thickBot="1">
      <c r="D18" s="528" t="str">
        <f>IF(org="","",IF(fil="",org,org&amp;" ("&amp;fil&amp;")"))</f>
        <v>ОАО " БЕЛГОРОДАСБЕСТОЦЕМЕНТ"</v>
      </c>
      <c r="E18" s="529"/>
      <c r="F18" s="529"/>
      <c r="G18" s="529"/>
      <c r="H18" s="529"/>
      <c r="I18" s="529"/>
      <c r="J18" s="529"/>
      <c r="K18" s="530"/>
    </row>
    <row r="19" spans="4:11" ht="15" customHeight="1">
      <c r="D19" s="196"/>
      <c r="E19" s="97"/>
      <c r="F19" s="97"/>
      <c r="G19" s="97"/>
      <c r="H19" s="98"/>
      <c r="I19" s="197"/>
      <c r="J19" s="197"/>
      <c r="K19" s="97"/>
    </row>
    <row r="20" spans="4:11" ht="18.75" customHeight="1">
      <c r="D20" s="305"/>
      <c r="E20" s="293"/>
      <c r="F20" s="293"/>
      <c r="G20" s="293"/>
      <c r="H20" s="306"/>
      <c r="I20" s="307"/>
      <c r="J20" s="307"/>
      <c r="K20" s="296"/>
    </row>
    <row r="21" spans="2:11" ht="15" customHeight="1" thickBot="1">
      <c r="B21" s="209" t="s">
        <v>332</v>
      </c>
      <c r="D21" s="300"/>
      <c r="E21" s="209" t="s">
        <v>552</v>
      </c>
      <c r="F21" s="527" t="s">
        <v>330</v>
      </c>
      <c r="G21" s="527"/>
      <c r="H21" s="209" t="s">
        <v>331</v>
      </c>
      <c r="I21" s="531" t="s">
        <v>334</v>
      </c>
      <c r="J21" s="532"/>
      <c r="K21" s="297"/>
    </row>
    <row r="22" spans="2:11" ht="15" customHeight="1">
      <c r="B22" s="265">
        <v>4</v>
      </c>
      <c r="C22" s="182"/>
      <c r="D22" s="301"/>
      <c r="E22" s="214">
        <v>1</v>
      </c>
      <c r="F22" s="536">
        <f>E22+1</f>
        <v>2</v>
      </c>
      <c r="G22" s="536"/>
      <c r="H22" s="214" t="s">
        <v>353</v>
      </c>
      <c r="I22" s="213"/>
      <c r="J22" s="213"/>
      <c r="K22" s="297"/>
    </row>
    <row r="23" spans="2:11" ht="15" customHeight="1">
      <c r="B23" s="383"/>
      <c r="D23" s="302"/>
      <c r="E23" s="215">
        <v>1</v>
      </c>
      <c r="F23" s="516" t="s">
        <v>333</v>
      </c>
      <c r="G23" s="516"/>
      <c r="H23" s="385" t="s">
        <v>784</v>
      </c>
      <c r="I23" s="184"/>
      <c r="J23" s="216"/>
      <c r="K23" s="297"/>
    </row>
    <row r="24" spans="2:11" ht="15" customHeight="1">
      <c r="B24" s="183" t="s">
        <v>336</v>
      </c>
      <c r="D24" s="302"/>
      <c r="E24" s="215">
        <v>2</v>
      </c>
      <c r="F24" s="516" t="s">
        <v>335</v>
      </c>
      <c r="G24" s="516" t="s">
        <v>335</v>
      </c>
      <c r="H24" s="385"/>
      <c r="I24" s="184"/>
      <c r="J24" s="174"/>
      <c r="K24" s="297"/>
    </row>
    <row r="25" spans="2:11" ht="15" customHeight="1">
      <c r="B25" s="384"/>
      <c r="D25" s="303"/>
      <c r="E25" s="217">
        <v>3</v>
      </c>
      <c r="F25" s="521" t="s">
        <v>337</v>
      </c>
      <c r="G25" s="521"/>
      <c r="H25" s="384"/>
      <c r="I25" s="184"/>
      <c r="J25" s="174"/>
      <c r="K25" s="310"/>
    </row>
    <row r="26" spans="2:11" ht="15" customHeight="1">
      <c r="B26" s="384"/>
      <c r="D26" s="303"/>
      <c r="E26" s="217">
        <v>4</v>
      </c>
      <c r="F26" s="521" t="s">
        <v>338</v>
      </c>
      <c r="G26" s="521"/>
      <c r="H26" s="384"/>
      <c r="I26" s="184"/>
      <c r="J26" s="174"/>
      <c r="K26" s="310"/>
    </row>
    <row r="27" spans="2:11" ht="35.25" customHeight="1">
      <c r="B27" s="102">
        <f>SUM(B28:B30)</f>
        <v>0</v>
      </c>
      <c r="D27" s="302"/>
      <c r="E27" s="215" t="s">
        <v>339</v>
      </c>
      <c r="F27" s="522" t="s">
        <v>541</v>
      </c>
      <c r="G27" s="523"/>
      <c r="H27" s="102">
        <f>SUM(H28:H30)</f>
        <v>0</v>
      </c>
      <c r="I27" s="184"/>
      <c r="J27" s="174"/>
      <c r="K27" s="311"/>
    </row>
    <row r="28" spans="2:11" ht="15" customHeight="1" hidden="1">
      <c r="B28" s="266"/>
      <c r="D28" s="302"/>
      <c r="E28" s="217" t="s">
        <v>385</v>
      </c>
      <c r="F28" s="524"/>
      <c r="G28" s="525"/>
      <c r="H28" s="266"/>
      <c r="I28" s="191"/>
      <c r="J28" s="267"/>
      <c r="K28" s="311"/>
    </row>
    <row r="29" spans="2:11" ht="15" customHeight="1">
      <c r="B29" s="382"/>
      <c r="D29" s="120"/>
      <c r="E29" s="217" t="s">
        <v>340</v>
      </c>
      <c r="F29" s="533"/>
      <c r="G29" s="534"/>
      <c r="H29" s="382"/>
      <c r="I29" s="173"/>
      <c r="J29" s="174"/>
      <c r="K29" s="200"/>
    </row>
    <row r="30" spans="2:11" ht="15" customHeight="1">
      <c r="B30" s="103"/>
      <c r="D30" s="302"/>
      <c r="E30" s="218"/>
      <c r="F30" s="119" t="s">
        <v>390</v>
      </c>
      <c r="G30" s="117"/>
      <c r="H30" s="117"/>
      <c r="I30" s="184"/>
      <c r="J30" s="174"/>
      <c r="K30" s="310"/>
    </row>
    <row r="31" spans="2:11" ht="32.25" customHeight="1">
      <c r="B31" s="102">
        <f>SUM(B32:B34)</f>
        <v>0</v>
      </c>
      <c r="D31" s="302"/>
      <c r="E31" s="215" t="s">
        <v>341</v>
      </c>
      <c r="F31" s="535" t="s">
        <v>542</v>
      </c>
      <c r="G31" s="535"/>
      <c r="H31" s="102">
        <f>SUM(H32:H34)</f>
        <v>0</v>
      </c>
      <c r="I31" s="184"/>
      <c r="J31" s="174"/>
      <c r="K31" s="311"/>
    </row>
    <row r="32" spans="2:11" ht="15" customHeight="1" hidden="1">
      <c r="B32" s="266"/>
      <c r="D32" s="302"/>
      <c r="E32" s="219" t="s">
        <v>386</v>
      </c>
      <c r="F32" s="524"/>
      <c r="G32" s="525"/>
      <c r="H32" s="266"/>
      <c r="I32" s="191"/>
      <c r="J32" s="267"/>
      <c r="K32" s="310"/>
    </row>
    <row r="33" spans="2:11" ht="15" customHeight="1">
      <c r="B33" s="382"/>
      <c r="D33" s="120"/>
      <c r="E33" s="217" t="s">
        <v>342</v>
      </c>
      <c r="F33" s="533"/>
      <c r="G33" s="534"/>
      <c r="H33" s="382"/>
      <c r="I33" s="173"/>
      <c r="J33" s="174"/>
      <c r="K33" s="200"/>
    </row>
    <row r="34" spans="2:11" ht="15" customHeight="1">
      <c r="B34" s="104"/>
      <c r="D34" s="302"/>
      <c r="E34" s="218"/>
      <c r="F34" s="119" t="s">
        <v>390</v>
      </c>
      <c r="G34" s="117"/>
      <c r="H34" s="117"/>
      <c r="I34" s="184"/>
      <c r="J34" s="174"/>
      <c r="K34" s="310"/>
    </row>
    <row r="35" spans="2:11" ht="26.25" customHeight="1">
      <c r="B35" s="183" t="s">
        <v>336</v>
      </c>
      <c r="D35" s="302"/>
      <c r="E35" s="215" t="s">
        <v>343</v>
      </c>
      <c r="F35" s="516" t="s">
        <v>344</v>
      </c>
      <c r="G35" s="516"/>
      <c r="H35" s="183" t="s">
        <v>336</v>
      </c>
      <c r="I35" s="184"/>
      <c r="J35" s="174"/>
      <c r="K35" s="311"/>
    </row>
    <row r="36" spans="2:11" ht="15" customHeight="1">
      <c r="B36" s="172"/>
      <c r="D36" s="120"/>
      <c r="E36" s="517" t="s">
        <v>88</v>
      </c>
      <c r="F36" s="519"/>
      <c r="G36" s="178" t="s">
        <v>345</v>
      </c>
      <c r="H36" s="172"/>
      <c r="I36" s="173"/>
      <c r="J36" s="174"/>
      <c r="K36" s="199"/>
    </row>
    <row r="37" spans="2:11" ht="15" customHeight="1">
      <c r="B37" s="172"/>
      <c r="D37" s="100"/>
      <c r="E37" s="518"/>
      <c r="F37" s="520"/>
      <c r="G37" s="178" t="s">
        <v>346</v>
      </c>
      <c r="H37" s="172"/>
      <c r="I37" s="173"/>
      <c r="J37" s="174"/>
      <c r="K37" s="199"/>
    </row>
    <row r="38" spans="2:11" ht="15" customHeight="1">
      <c r="B38" s="103"/>
      <c r="D38" s="303"/>
      <c r="E38" s="218"/>
      <c r="F38" s="119" t="s">
        <v>348</v>
      </c>
      <c r="G38" s="117"/>
      <c r="H38" s="117"/>
      <c r="I38" s="184"/>
      <c r="J38" s="174"/>
      <c r="K38" s="310"/>
    </row>
    <row r="39" spans="2:11" ht="15" customHeight="1">
      <c r="B39" s="140" t="s">
        <v>336</v>
      </c>
      <c r="D39" s="303"/>
      <c r="E39" s="510" t="s">
        <v>371</v>
      </c>
      <c r="F39" s="515" t="s">
        <v>21</v>
      </c>
      <c r="G39" s="515"/>
      <c r="H39" s="140" t="s">
        <v>336</v>
      </c>
      <c r="I39" s="180"/>
      <c r="J39" s="174"/>
      <c r="K39" s="310"/>
    </row>
    <row r="40" spans="2:11" ht="15" customHeight="1">
      <c r="B40" s="141">
        <f aca="true" t="shared" si="0" ref="B40:B47">SUMIF($G$48:$G$57,$G40,B$48:B$57)</f>
        <v>0</v>
      </c>
      <c r="D40" s="303"/>
      <c r="E40" s="511"/>
      <c r="F40" s="513" t="s">
        <v>434</v>
      </c>
      <c r="G40" s="142" t="s">
        <v>22</v>
      </c>
      <c r="H40" s="141">
        <f aca="true" t="shared" si="1" ref="H40:H47">SUMIF($G$48:$G$57,$G40,H$48:H$57)</f>
        <v>0</v>
      </c>
      <c r="I40" s="180"/>
      <c r="J40" s="174"/>
      <c r="K40" s="310"/>
    </row>
    <row r="41" spans="2:11" ht="15" customHeight="1">
      <c r="B41" s="141">
        <f t="shared" si="0"/>
        <v>0</v>
      </c>
      <c r="D41" s="303"/>
      <c r="E41" s="511"/>
      <c r="F41" s="513"/>
      <c r="G41" s="143" t="s">
        <v>421</v>
      </c>
      <c r="H41" s="141">
        <f t="shared" si="1"/>
        <v>0</v>
      </c>
      <c r="I41" s="180"/>
      <c r="J41" s="174"/>
      <c r="K41" s="310"/>
    </row>
    <row r="42" spans="2:11" ht="15" customHeight="1">
      <c r="B42" s="141">
        <f t="shared" si="0"/>
        <v>0</v>
      </c>
      <c r="D42" s="303"/>
      <c r="E42" s="511"/>
      <c r="F42" s="513"/>
      <c r="G42" s="143" t="s">
        <v>422</v>
      </c>
      <c r="H42" s="141">
        <f t="shared" si="1"/>
        <v>0</v>
      </c>
      <c r="I42" s="180"/>
      <c r="J42" s="174"/>
      <c r="K42" s="310"/>
    </row>
    <row r="43" spans="2:11" ht="15" customHeight="1">
      <c r="B43" s="141">
        <f t="shared" si="0"/>
        <v>0</v>
      </c>
      <c r="D43" s="303"/>
      <c r="E43" s="511"/>
      <c r="F43" s="513"/>
      <c r="G43" s="143" t="s">
        <v>423</v>
      </c>
      <c r="H43" s="141">
        <f t="shared" si="1"/>
        <v>0</v>
      </c>
      <c r="I43" s="180"/>
      <c r="J43" s="174"/>
      <c r="K43" s="310"/>
    </row>
    <row r="44" spans="2:11" ht="15" customHeight="1">
      <c r="B44" s="141">
        <f t="shared" si="0"/>
        <v>0</v>
      </c>
      <c r="D44" s="303"/>
      <c r="E44" s="511"/>
      <c r="F44" s="513"/>
      <c r="G44" s="142" t="s">
        <v>424</v>
      </c>
      <c r="H44" s="141">
        <f t="shared" si="1"/>
        <v>0</v>
      </c>
      <c r="I44" s="180"/>
      <c r="J44" s="174"/>
      <c r="K44" s="310"/>
    </row>
    <row r="45" spans="2:11" ht="15" customHeight="1">
      <c r="B45" s="141">
        <f t="shared" si="0"/>
        <v>0</v>
      </c>
      <c r="D45" s="303"/>
      <c r="E45" s="511"/>
      <c r="F45" s="513"/>
      <c r="G45" s="143" t="s">
        <v>425</v>
      </c>
      <c r="H45" s="141">
        <f t="shared" si="1"/>
        <v>0</v>
      </c>
      <c r="I45" s="180"/>
      <c r="J45" s="174"/>
      <c r="K45" s="310"/>
    </row>
    <row r="46" spans="2:11" ht="15" customHeight="1">
      <c r="B46" s="141">
        <f t="shared" si="0"/>
        <v>0</v>
      </c>
      <c r="D46" s="303"/>
      <c r="E46" s="511"/>
      <c r="F46" s="513"/>
      <c r="G46" s="143" t="s">
        <v>426</v>
      </c>
      <c r="H46" s="141">
        <f t="shared" si="1"/>
        <v>0</v>
      </c>
      <c r="I46" s="180"/>
      <c r="J46" s="174"/>
      <c r="K46" s="310"/>
    </row>
    <row r="47" spans="2:11" ht="15" customHeight="1">
      <c r="B47" s="141">
        <f t="shared" si="0"/>
        <v>0</v>
      </c>
      <c r="D47" s="303"/>
      <c r="E47" s="512"/>
      <c r="F47" s="514"/>
      <c r="G47" s="144" t="s">
        <v>427</v>
      </c>
      <c r="H47" s="141">
        <f t="shared" si="1"/>
        <v>0</v>
      </c>
      <c r="I47" s="180"/>
      <c r="J47" s="174"/>
      <c r="K47" s="310"/>
    </row>
    <row r="48" spans="2:11" ht="15" customHeight="1">
      <c r="B48" s="185"/>
      <c r="D48" s="303"/>
      <c r="E48" s="220"/>
      <c r="F48" s="189"/>
      <c r="G48" s="190"/>
      <c r="H48" s="185"/>
      <c r="I48" s="191"/>
      <c r="J48" s="174"/>
      <c r="K48" s="310"/>
    </row>
    <row r="49" spans="2:11" ht="15" customHeight="1">
      <c r="B49" s="382"/>
      <c r="D49" s="336"/>
      <c r="E49" s="504" t="s">
        <v>91</v>
      </c>
      <c r="F49" s="507"/>
      <c r="G49" s="179" t="s">
        <v>22</v>
      </c>
      <c r="H49" s="382"/>
      <c r="I49" s="180"/>
      <c r="J49" s="174"/>
      <c r="K49" s="199"/>
    </row>
    <row r="50" spans="2:11" ht="15" customHeight="1">
      <c r="B50" s="382"/>
      <c r="D50" s="166"/>
      <c r="E50" s="505"/>
      <c r="F50" s="508"/>
      <c r="G50" s="179" t="s">
        <v>421</v>
      </c>
      <c r="H50" s="382"/>
      <c r="I50" s="180"/>
      <c r="J50" s="174"/>
      <c r="K50" s="199"/>
    </row>
    <row r="51" spans="2:11" ht="15" customHeight="1">
      <c r="B51" s="382"/>
      <c r="D51" s="166"/>
      <c r="E51" s="505"/>
      <c r="F51" s="508"/>
      <c r="G51" s="179" t="s">
        <v>422</v>
      </c>
      <c r="H51" s="382"/>
      <c r="I51" s="180"/>
      <c r="J51" s="174"/>
      <c r="K51" s="199"/>
    </row>
    <row r="52" spans="2:11" ht="15" customHeight="1">
      <c r="B52" s="382"/>
      <c r="D52" s="166"/>
      <c r="E52" s="505"/>
      <c r="F52" s="508"/>
      <c r="G52" s="179" t="s">
        <v>423</v>
      </c>
      <c r="H52" s="382"/>
      <c r="I52" s="180"/>
      <c r="J52" s="174"/>
      <c r="K52" s="199"/>
    </row>
    <row r="53" spans="2:11" ht="15" customHeight="1">
      <c r="B53" s="382"/>
      <c r="D53" s="166"/>
      <c r="E53" s="505"/>
      <c r="F53" s="508"/>
      <c r="G53" s="181" t="s">
        <v>424</v>
      </c>
      <c r="H53" s="382"/>
      <c r="I53" s="180"/>
      <c r="J53" s="174"/>
      <c r="K53" s="199"/>
    </row>
    <row r="54" spans="2:11" ht="15" customHeight="1">
      <c r="B54" s="382"/>
      <c r="D54" s="166"/>
      <c r="E54" s="505"/>
      <c r="F54" s="508"/>
      <c r="G54" s="179" t="s">
        <v>425</v>
      </c>
      <c r="H54" s="382"/>
      <c r="I54" s="180"/>
      <c r="J54" s="174"/>
      <c r="K54" s="199"/>
    </row>
    <row r="55" spans="2:11" ht="15" customHeight="1">
      <c r="B55" s="382"/>
      <c r="D55" s="166"/>
      <c r="E55" s="505"/>
      <c r="F55" s="508"/>
      <c r="G55" s="179" t="s">
        <v>426</v>
      </c>
      <c r="H55" s="382"/>
      <c r="I55" s="180"/>
      <c r="J55" s="174"/>
      <c r="K55" s="199"/>
    </row>
    <row r="56" spans="2:11" ht="15" customHeight="1">
      <c r="B56" s="382"/>
      <c r="D56" s="166"/>
      <c r="E56" s="506"/>
      <c r="F56" s="509"/>
      <c r="G56" s="179" t="s">
        <v>427</v>
      </c>
      <c r="H56" s="382"/>
      <c r="I56" s="173"/>
      <c r="J56" s="174"/>
      <c r="K56" s="199"/>
    </row>
    <row r="57" spans="2:11" ht="11.25">
      <c r="B57" s="117"/>
      <c r="D57" s="303"/>
      <c r="E57" s="218"/>
      <c r="F57" s="119" t="s">
        <v>390</v>
      </c>
      <c r="G57" s="117"/>
      <c r="H57" s="117"/>
      <c r="I57" s="184"/>
      <c r="J57" s="174"/>
      <c r="K57" s="310"/>
    </row>
    <row r="58" spans="2:11" ht="15" customHeight="1" thickBot="1">
      <c r="B58" s="118" t="s">
        <v>349</v>
      </c>
      <c r="D58" s="304"/>
      <c r="E58" s="221"/>
      <c r="F58" s="186"/>
      <c r="G58" s="186"/>
      <c r="H58" s="186"/>
      <c r="I58" s="187"/>
      <c r="J58" s="188"/>
      <c r="K58" s="310"/>
    </row>
    <row r="59" spans="4:11" ht="11.25">
      <c r="D59" s="304"/>
      <c r="E59" s="101"/>
      <c r="F59" s="170"/>
      <c r="G59" s="170"/>
      <c r="H59" s="170"/>
      <c r="I59" s="175"/>
      <c r="J59" s="175"/>
      <c r="K59" s="310"/>
    </row>
    <row r="60" spans="1:11" s="182" customFormat="1" ht="15" customHeight="1">
      <c r="A60" s="62"/>
      <c r="B60" s="62"/>
      <c r="C60" s="171"/>
      <c r="D60" s="304"/>
      <c r="E60" s="128"/>
      <c r="F60" s="127"/>
      <c r="G60" s="127"/>
      <c r="H60" s="127"/>
      <c r="I60" s="127"/>
      <c r="J60" s="127"/>
      <c r="K60" s="312"/>
    </row>
    <row r="61" spans="4:11" ht="12" thickBot="1">
      <c r="D61" s="308"/>
      <c r="E61" s="309"/>
      <c r="F61" s="309"/>
      <c r="G61" s="309"/>
      <c r="H61" s="309"/>
      <c r="I61" s="309"/>
      <c r="J61" s="309"/>
      <c r="K61" s="313"/>
    </row>
  </sheetData>
  <sheetProtection password="FA9C" sheet="1" formatColumns="0" formatRows="0"/>
  <mergeCells count="29">
    <mergeCell ref="F2:G2"/>
    <mergeCell ref="F23:G23"/>
    <mergeCell ref="F25:G25"/>
    <mergeCell ref="F29:G29"/>
    <mergeCell ref="F7:F14"/>
    <mergeCell ref="F22:G22"/>
    <mergeCell ref="F24:G24"/>
    <mergeCell ref="E4:E5"/>
    <mergeCell ref="F4:F5"/>
    <mergeCell ref="F21:G21"/>
    <mergeCell ref="D17:K17"/>
    <mergeCell ref="D18:K18"/>
    <mergeCell ref="D16:K16"/>
    <mergeCell ref="I21:J21"/>
    <mergeCell ref="E7:E14"/>
    <mergeCell ref="F35:G35"/>
    <mergeCell ref="E36:E37"/>
    <mergeCell ref="F36:F37"/>
    <mergeCell ref="F26:G26"/>
    <mergeCell ref="F27:G27"/>
    <mergeCell ref="F28:G28"/>
    <mergeCell ref="F33:G33"/>
    <mergeCell ref="F31:G31"/>
    <mergeCell ref="F32:G32"/>
    <mergeCell ref="E49:E56"/>
    <mergeCell ref="F49:F56"/>
    <mergeCell ref="E39:E47"/>
    <mergeCell ref="F40:F47"/>
    <mergeCell ref="F39:G39"/>
  </mergeCells>
  <dataValidations count="5">
    <dataValidation type="decimal" allowBlank="1" showInputMessage="1" showErrorMessage="1" sqref="G57:H57 G34:H34 H2 B27 H4:H5 B7:B14 H7:H14 H27:H33 G30 B30:B31 B38:B47 B49:B57 H49:H56 H36:H38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 B28:B29 B32:B33 B4:B5 B36:B37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49:F56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38" location="'ВО инвестиции'!A1" tooltip="Добавить показатель эффективности" display="Добавить показатель"/>
    <hyperlink ref="I21" location="'ВО инвестиции'!A1" display="Добавить мероприятие"/>
    <hyperlink ref="F30" location="'ВО инвестиции'!A1" tooltip="Добавить показатель эффективности" display="Добавить источники финансирования"/>
    <hyperlink ref="B58" location="'ВО инвестиции'!A1" tooltip="Удалить мероприятие" display="Удалить мероприятие"/>
    <hyperlink ref="I21:J21" location="'ВО показатели'!A1" tooltip="Добавить мероприятие" display="Добавить мероприятие"/>
    <hyperlink ref="F34" location="'ВО инвестиции'!A1" tooltip="Добавить показатель эффективности" display="Добавить источники финансирования"/>
    <hyperlink ref="F57" location="'В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58"/>
  <sheetViews>
    <sheetView showGridLines="0" zoomScalePageLayoutView="0" workbookViewId="0" topLeftCell="C19">
      <selection activeCell="H56" sqref="H56"/>
    </sheetView>
  </sheetViews>
  <sheetFormatPr defaultColWidth="9.140625" defaultRowHeight="11.25"/>
  <cols>
    <col min="1" max="1" width="8.00390625" style="62" hidden="1" customWidth="1"/>
    <col min="2" max="2" width="48.28125" style="62" hidden="1" customWidth="1"/>
    <col min="3" max="3" width="4.8515625" style="63" customWidth="1"/>
    <col min="4" max="4" width="7.421875" style="63" customWidth="1"/>
    <col min="5" max="5" width="9.421875" style="63" customWidth="1"/>
    <col min="6" max="6" width="58.28125" style="63" customWidth="1"/>
    <col min="7" max="7" width="16.140625" style="63" customWidth="1"/>
    <col min="8" max="8" width="35.140625" style="63" customWidth="1"/>
    <col min="9" max="9" width="2.00390625" style="63" customWidth="1"/>
    <col min="10" max="10" width="20.140625" style="63" customWidth="1"/>
    <col min="11" max="11" width="1.7109375" style="63" bestFit="1" customWidth="1"/>
    <col min="12" max="12" width="20.140625" style="63" customWidth="1"/>
    <col min="13" max="13" width="4.421875" style="63" customWidth="1"/>
    <col min="14" max="18" width="9.140625" style="63" customWidth="1"/>
    <col min="19" max="19" width="3.28125" style="63" bestFit="1" customWidth="1"/>
    <col min="20" max="20" width="9.00390625" style="63" bestFit="1" customWidth="1"/>
    <col min="21" max="21" width="2.00390625" style="63" bestFit="1" customWidth="1"/>
    <col min="22" max="22" width="7.57421875" style="63" bestFit="1" customWidth="1"/>
    <col min="23" max="26" width="9.140625" style="63" customWidth="1"/>
    <col min="27" max="27" width="2.00390625" style="63" bestFit="1" customWidth="1"/>
    <col min="28" max="32" width="9.140625" style="63" customWidth="1"/>
    <col min="33" max="33" width="3.28125" style="63" bestFit="1" customWidth="1"/>
    <col min="34" max="34" width="10.28125" style="63" bestFit="1" customWidth="1"/>
    <col min="35" max="35" width="2.00390625" style="63" bestFit="1" customWidth="1"/>
    <col min="36" max="36" width="7.57421875" style="63" bestFit="1" customWidth="1"/>
    <col min="37" max="40" width="9.140625" style="63" customWidth="1"/>
    <col min="41" max="41" width="2.00390625" style="63" bestFit="1" customWidth="1"/>
    <col min="42" max="16384" width="9.140625" style="63" customWidth="1"/>
  </cols>
  <sheetData>
    <row r="1" spans="1:2" s="64" customFormat="1" ht="11.25" hidden="1">
      <c r="A1" s="61"/>
      <c r="B1" s="61"/>
    </row>
    <row r="2" spans="1:45" ht="15" customHeight="1" hidden="1">
      <c r="A2" s="61"/>
      <c r="B2" s="61"/>
      <c r="S2" s="64"/>
      <c r="T2" s="64"/>
      <c r="U2" s="66"/>
      <c r="V2" s="60"/>
      <c r="W2" s="67"/>
      <c r="X2" s="68"/>
      <c r="Y2" s="69"/>
      <c r="Z2" s="70"/>
      <c r="AA2" s="71"/>
      <c r="AB2" s="65"/>
      <c r="AC2" s="65"/>
      <c r="AD2" s="65"/>
      <c r="AE2" s="72"/>
      <c r="AG2" s="64"/>
      <c r="AH2" s="64"/>
      <c r="AI2" s="66"/>
      <c r="AJ2" s="60"/>
      <c r="AK2" s="73"/>
      <c r="AL2" s="68"/>
      <c r="AM2" s="69"/>
      <c r="AN2" s="70"/>
      <c r="AO2" s="71"/>
      <c r="AP2" s="65"/>
      <c r="AQ2" s="65"/>
      <c r="AR2" s="65"/>
      <c r="AS2" s="72"/>
    </row>
    <row r="3" spans="1:2" ht="11.25" hidden="1">
      <c r="A3" s="61"/>
      <c r="B3" s="79"/>
    </row>
    <row r="4" spans="1:14" ht="11.25" hidden="1">
      <c r="A4" s="61"/>
      <c r="B4" s="61"/>
      <c r="L4" s="74"/>
      <c r="M4" s="74"/>
      <c r="N4" s="74"/>
    </row>
    <row r="5" spans="3:5" ht="11.25" hidden="1">
      <c r="C5" s="74"/>
      <c r="D5" s="74"/>
      <c r="E5" s="74"/>
    </row>
    <row r="6" spans="3:5" ht="15.75" customHeight="1">
      <c r="C6" s="74"/>
      <c r="D6" s="400" t="str">
        <f>codeTemplates</f>
        <v>Факт ВО</v>
      </c>
      <c r="E6" s="74"/>
    </row>
    <row r="7" spans="3:9" ht="15" customHeight="1">
      <c r="C7" s="74"/>
      <c r="D7" s="198"/>
      <c r="E7" s="198"/>
      <c r="F7" s="198"/>
      <c r="G7" s="198"/>
      <c r="H7" s="198"/>
      <c r="I7" s="198"/>
    </row>
    <row r="8" spans="4:9" ht="57.75" customHeight="1">
      <c r="D8" s="498" t="s">
        <v>762</v>
      </c>
      <c r="E8" s="499"/>
      <c r="F8" s="499"/>
      <c r="G8" s="499"/>
      <c r="H8" s="499"/>
      <c r="I8" s="500"/>
    </row>
    <row r="9" spans="4:9" ht="12" customHeight="1" thickBot="1">
      <c r="D9" s="501" t="str">
        <f>IF(org="","",IF(fil="",org,org&amp;" ("&amp;fil&amp;")"))</f>
        <v>ОАО " БЕЛГОРОДАСБЕСТОЦЕМЕНТ"</v>
      </c>
      <c r="E9" s="502"/>
      <c r="F9" s="502"/>
      <c r="G9" s="502"/>
      <c r="H9" s="502"/>
      <c r="I9" s="503"/>
    </row>
    <row r="10" spans="4:9" ht="11.25">
      <c r="D10" s="195"/>
      <c r="E10" s="97"/>
      <c r="F10" s="97"/>
      <c r="G10" s="97"/>
      <c r="H10" s="97"/>
      <c r="I10" s="97"/>
    </row>
    <row r="11" spans="4:9" ht="11.25">
      <c r="D11" s="292"/>
      <c r="E11" s="293"/>
      <c r="F11" s="293"/>
      <c r="G11" s="293"/>
      <c r="H11" s="293"/>
      <c r="I11" s="296"/>
    </row>
    <row r="12" spans="4:9" ht="23.25" thickBot="1">
      <c r="D12" s="289"/>
      <c r="E12" s="209" t="s">
        <v>552</v>
      </c>
      <c r="F12" s="209" t="s">
        <v>330</v>
      </c>
      <c r="G12" s="209" t="s">
        <v>157</v>
      </c>
      <c r="H12" s="361" t="s">
        <v>331</v>
      </c>
      <c r="I12" s="297"/>
    </row>
    <row r="13" spans="4:9" ht="14.25" customHeight="1">
      <c r="D13" s="289"/>
      <c r="E13" s="222">
        <v>1</v>
      </c>
      <c r="F13" s="222">
        <f>E13+1</f>
        <v>2</v>
      </c>
      <c r="G13" s="222">
        <f>F13+1</f>
        <v>3</v>
      </c>
      <c r="H13" s="222">
        <f>G13+1</f>
        <v>4</v>
      </c>
      <c r="I13" s="297"/>
    </row>
    <row r="14" spans="4:9" ht="22.5" customHeight="1">
      <c r="D14" s="290"/>
      <c r="E14" s="223" t="s">
        <v>350</v>
      </c>
      <c r="F14" s="110" t="s">
        <v>392</v>
      </c>
      <c r="G14" s="111" t="s">
        <v>351</v>
      </c>
      <c r="H14" s="224" t="str">
        <f>IF(activity="","",activity)</f>
        <v>Оказание услуг в сфере водоснабжения, водоотведения и очистки сточных вод</v>
      </c>
      <c r="I14" s="297"/>
    </row>
    <row r="15" spans="4:9" ht="15" customHeight="1">
      <c r="D15" s="290"/>
      <c r="E15" s="223" t="s">
        <v>352</v>
      </c>
      <c r="F15" s="110" t="s">
        <v>391</v>
      </c>
      <c r="G15" s="111" t="s">
        <v>155</v>
      </c>
      <c r="H15" s="202">
        <v>47.67</v>
      </c>
      <c r="I15" s="297"/>
    </row>
    <row r="16" spans="4:9" ht="22.5">
      <c r="D16" s="290"/>
      <c r="E16" s="223" t="s">
        <v>353</v>
      </c>
      <c r="F16" s="110" t="s">
        <v>471</v>
      </c>
      <c r="G16" s="111" t="s">
        <v>155</v>
      </c>
      <c r="H16" s="121">
        <f>SUM(H17:H18,H21,H22:H26,H29,H32,H37:H38)</f>
        <v>1133.77</v>
      </c>
      <c r="I16" s="297"/>
    </row>
    <row r="17" spans="4:9" ht="22.5">
      <c r="D17" s="290"/>
      <c r="E17" s="223" t="s">
        <v>184</v>
      </c>
      <c r="F17" s="96" t="s">
        <v>472</v>
      </c>
      <c r="G17" s="111" t="s">
        <v>155</v>
      </c>
      <c r="H17" s="202">
        <v>0</v>
      </c>
      <c r="I17" s="297"/>
    </row>
    <row r="18" spans="4:9" ht="33.75">
      <c r="D18" s="290"/>
      <c r="E18" s="223" t="s">
        <v>354</v>
      </c>
      <c r="F18" s="96" t="s">
        <v>393</v>
      </c>
      <c r="G18" s="111" t="s">
        <v>155</v>
      </c>
      <c r="H18" s="202">
        <v>0</v>
      </c>
      <c r="I18" s="297"/>
    </row>
    <row r="19" spans="4:9" ht="15" customHeight="1">
      <c r="D19" s="290"/>
      <c r="E19" s="223" t="s">
        <v>458</v>
      </c>
      <c r="F19" s="112" t="s">
        <v>550</v>
      </c>
      <c r="G19" s="111" t="s">
        <v>355</v>
      </c>
      <c r="H19" s="121">
        <f>nerr(H18/H20)</f>
        <v>0</v>
      </c>
      <c r="I19" s="297"/>
    </row>
    <row r="20" spans="4:9" ht="15" customHeight="1">
      <c r="D20" s="290"/>
      <c r="E20" s="223" t="s">
        <v>459</v>
      </c>
      <c r="F20" s="112" t="s">
        <v>429</v>
      </c>
      <c r="G20" s="111" t="s">
        <v>460</v>
      </c>
      <c r="H20" s="202">
        <v>0</v>
      </c>
      <c r="I20" s="297"/>
    </row>
    <row r="21" spans="4:9" ht="22.5">
      <c r="D21" s="290"/>
      <c r="E21" s="223" t="s">
        <v>356</v>
      </c>
      <c r="F21" s="408" t="s">
        <v>758</v>
      </c>
      <c r="G21" s="111" t="s">
        <v>155</v>
      </c>
      <c r="H21" s="202">
        <v>0</v>
      </c>
      <c r="I21" s="297"/>
    </row>
    <row r="22" spans="4:9" ht="22.5">
      <c r="D22" s="290"/>
      <c r="E22" s="223" t="s">
        <v>357</v>
      </c>
      <c r="F22" s="96" t="s">
        <v>394</v>
      </c>
      <c r="G22" s="111" t="s">
        <v>155</v>
      </c>
      <c r="H22" s="202">
        <v>754.42</v>
      </c>
      <c r="I22" s="297"/>
    </row>
    <row r="23" spans="4:9" ht="22.5">
      <c r="D23" s="290"/>
      <c r="E23" s="223" t="s">
        <v>358</v>
      </c>
      <c r="F23" s="96" t="s">
        <v>395</v>
      </c>
      <c r="G23" s="111" t="s">
        <v>155</v>
      </c>
      <c r="H23" s="202">
        <v>257.78</v>
      </c>
      <c r="I23" s="297"/>
    </row>
    <row r="24" spans="4:9" ht="15" customHeight="1">
      <c r="D24" s="290"/>
      <c r="E24" s="223" t="s">
        <v>359</v>
      </c>
      <c r="F24" s="96" t="s">
        <v>396</v>
      </c>
      <c r="G24" s="111" t="s">
        <v>155</v>
      </c>
      <c r="H24" s="202">
        <v>0</v>
      </c>
      <c r="I24" s="297"/>
    </row>
    <row r="25" spans="4:9" ht="22.5">
      <c r="D25" s="290"/>
      <c r="E25" s="223" t="s">
        <v>360</v>
      </c>
      <c r="F25" s="96" t="s">
        <v>397</v>
      </c>
      <c r="G25" s="111" t="s">
        <v>155</v>
      </c>
      <c r="H25" s="202">
        <v>0</v>
      </c>
      <c r="I25" s="297"/>
    </row>
    <row r="26" spans="4:9" ht="15" customHeight="1">
      <c r="D26" s="290"/>
      <c r="E26" s="223" t="s">
        <v>361</v>
      </c>
      <c r="F26" s="408" t="s">
        <v>759</v>
      </c>
      <c r="G26" s="111" t="s">
        <v>155</v>
      </c>
      <c r="H26" s="202">
        <v>2.71</v>
      </c>
      <c r="I26" s="297"/>
    </row>
    <row r="27" spans="4:9" ht="15" customHeight="1">
      <c r="D27" s="290"/>
      <c r="E27" s="223" t="s">
        <v>461</v>
      </c>
      <c r="F27" s="112" t="s">
        <v>430</v>
      </c>
      <c r="G27" s="111" t="s">
        <v>155</v>
      </c>
      <c r="H27" s="202">
        <v>0</v>
      </c>
      <c r="I27" s="297"/>
    </row>
    <row r="28" spans="4:9" ht="15" customHeight="1">
      <c r="D28" s="290"/>
      <c r="E28" s="223" t="s">
        <v>462</v>
      </c>
      <c r="F28" s="112" t="s">
        <v>431</v>
      </c>
      <c r="G28" s="111" t="s">
        <v>155</v>
      </c>
      <c r="H28" s="202">
        <v>0</v>
      </c>
      <c r="I28" s="297"/>
    </row>
    <row r="29" spans="4:9" ht="15" customHeight="1">
      <c r="D29" s="290"/>
      <c r="E29" s="223" t="s">
        <v>362</v>
      </c>
      <c r="F29" s="408" t="s">
        <v>760</v>
      </c>
      <c r="G29" s="111" t="s">
        <v>155</v>
      </c>
      <c r="H29" s="202">
        <v>41.93</v>
      </c>
      <c r="I29" s="297"/>
    </row>
    <row r="30" spans="4:9" ht="15" customHeight="1">
      <c r="D30" s="290"/>
      <c r="E30" s="223" t="s">
        <v>463</v>
      </c>
      <c r="F30" s="112" t="s">
        <v>430</v>
      </c>
      <c r="G30" s="111" t="s">
        <v>155</v>
      </c>
      <c r="H30" s="202">
        <v>0</v>
      </c>
      <c r="I30" s="297"/>
    </row>
    <row r="31" spans="4:9" ht="15" customHeight="1">
      <c r="D31" s="290"/>
      <c r="E31" s="223" t="s">
        <v>464</v>
      </c>
      <c r="F31" s="112" t="s">
        <v>431</v>
      </c>
      <c r="G31" s="111" t="s">
        <v>155</v>
      </c>
      <c r="H31" s="202">
        <v>0</v>
      </c>
      <c r="I31" s="297"/>
    </row>
    <row r="32" spans="4:9" ht="22.5">
      <c r="D32" s="290"/>
      <c r="E32" s="223" t="s">
        <v>363</v>
      </c>
      <c r="F32" s="96" t="s">
        <v>364</v>
      </c>
      <c r="G32" s="111" t="s">
        <v>155</v>
      </c>
      <c r="H32" s="202">
        <v>0</v>
      </c>
      <c r="I32" s="297"/>
    </row>
    <row r="33" spans="4:9" ht="15" customHeight="1">
      <c r="D33" s="290"/>
      <c r="E33" s="223" t="s">
        <v>365</v>
      </c>
      <c r="F33" s="112" t="s">
        <v>465</v>
      </c>
      <c r="G33" s="111" t="s">
        <v>155</v>
      </c>
      <c r="H33" s="202">
        <v>0</v>
      </c>
      <c r="I33" s="297"/>
    </row>
    <row r="34" spans="4:9" ht="15" customHeight="1">
      <c r="D34" s="290"/>
      <c r="E34" s="223" t="s">
        <v>366</v>
      </c>
      <c r="F34" s="112" t="s">
        <v>466</v>
      </c>
      <c r="G34" s="111" t="s">
        <v>155</v>
      </c>
      <c r="H34" s="202">
        <v>0</v>
      </c>
      <c r="I34" s="297"/>
    </row>
    <row r="35" spans="4:9" ht="15" customHeight="1">
      <c r="D35" s="290"/>
      <c r="E35" s="223" t="s">
        <v>467</v>
      </c>
      <c r="F35" s="112" t="s">
        <v>468</v>
      </c>
      <c r="G35" s="111" t="s">
        <v>155</v>
      </c>
      <c r="H35" s="202">
        <v>0</v>
      </c>
      <c r="I35" s="297"/>
    </row>
    <row r="36" spans="4:9" ht="22.5">
      <c r="D36" s="290"/>
      <c r="E36" s="407" t="s">
        <v>469</v>
      </c>
      <c r="F36" s="112" t="s">
        <v>432</v>
      </c>
      <c r="G36" s="111" t="s">
        <v>155</v>
      </c>
      <c r="H36" s="202">
        <v>0</v>
      </c>
      <c r="I36" s="297"/>
    </row>
    <row r="37" spans="4:9" ht="33.75">
      <c r="D37" s="290"/>
      <c r="E37" s="223" t="s">
        <v>367</v>
      </c>
      <c r="F37" s="96" t="s">
        <v>388</v>
      </c>
      <c r="G37" s="111" t="s">
        <v>155</v>
      </c>
      <c r="H37" s="202">
        <v>76.93</v>
      </c>
      <c r="I37" s="297"/>
    </row>
    <row r="38" spans="4:9" ht="15" customHeight="1">
      <c r="D38" s="314"/>
      <c r="E38" s="225"/>
      <c r="F38" s="137" t="s">
        <v>368</v>
      </c>
      <c r="G38" s="115"/>
      <c r="H38" s="122"/>
      <c r="I38" s="297"/>
    </row>
    <row r="39" spans="4:9" ht="22.5">
      <c r="D39" s="290"/>
      <c r="E39" s="223" t="s">
        <v>369</v>
      </c>
      <c r="F39" s="110" t="s">
        <v>543</v>
      </c>
      <c r="G39" s="111" t="s">
        <v>155</v>
      </c>
      <c r="H39" s="202">
        <v>0</v>
      </c>
      <c r="I39" s="297"/>
    </row>
    <row r="40" spans="4:9" ht="15" customHeight="1">
      <c r="D40" s="290"/>
      <c r="E40" s="223" t="s">
        <v>339</v>
      </c>
      <c r="F40" s="110" t="s">
        <v>474</v>
      </c>
      <c r="G40" s="111" t="s">
        <v>155</v>
      </c>
      <c r="H40" s="202">
        <v>0</v>
      </c>
      <c r="I40" s="297"/>
    </row>
    <row r="41" spans="4:9" ht="45">
      <c r="D41" s="290"/>
      <c r="E41" s="223" t="s">
        <v>340</v>
      </c>
      <c r="F41" s="96" t="s">
        <v>475</v>
      </c>
      <c r="G41" s="111" t="s">
        <v>155</v>
      </c>
      <c r="H41" s="202">
        <v>0</v>
      </c>
      <c r="I41" s="297"/>
    </row>
    <row r="42" spans="4:9" ht="15" customHeight="1">
      <c r="D42" s="290"/>
      <c r="E42" s="223" t="s">
        <v>341</v>
      </c>
      <c r="F42" s="110" t="s">
        <v>433</v>
      </c>
      <c r="G42" s="111" t="s">
        <v>155</v>
      </c>
      <c r="H42" s="121">
        <f>H43+H44-H45</f>
        <v>107</v>
      </c>
      <c r="I42" s="297"/>
    </row>
    <row r="43" spans="4:9" ht="15" customHeight="1">
      <c r="D43" s="290"/>
      <c r="E43" s="223" t="s">
        <v>342</v>
      </c>
      <c r="F43" s="96" t="s">
        <v>476</v>
      </c>
      <c r="G43" s="111" t="s">
        <v>155</v>
      </c>
      <c r="H43" s="202">
        <v>107</v>
      </c>
      <c r="I43" s="297"/>
    </row>
    <row r="44" spans="4:9" ht="15" customHeight="1">
      <c r="D44" s="290"/>
      <c r="E44" s="223" t="s">
        <v>419</v>
      </c>
      <c r="F44" s="96" t="s">
        <v>477</v>
      </c>
      <c r="G44" s="111" t="s">
        <v>155</v>
      </c>
      <c r="H44" s="202">
        <v>0</v>
      </c>
      <c r="I44" s="297"/>
    </row>
    <row r="45" spans="4:9" ht="15" customHeight="1">
      <c r="D45" s="290"/>
      <c r="E45" s="223" t="s">
        <v>428</v>
      </c>
      <c r="F45" s="96" t="s">
        <v>478</v>
      </c>
      <c r="G45" s="111" t="s">
        <v>155</v>
      </c>
      <c r="H45" s="202">
        <v>0</v>
      </c>
      <c r="I45" s="297"/>
    </row>
    <row r="46" spans="4:9" ht="15" customHeight="1">
      <c r="D46" s="290"/>
      <c r="E46" s="407" t="s">
        <v>343</v>
      </c>
      <c r="F46" s="110" t="s">
        <v>761</v>
      </c>
      <c r="G46" s="111"/>
      <c r="H46" s="202">
        <v>0</v>
      </c>
      <c r="I46" s="297"/>
    </row>
    <row r="47" spans="4:9" ht="22.5">
      <c r="D47" s="290"/>
      <c r="E47" s="407" t="s">
        <v>88</v>
      </c>
      <c r="F47" s="96" t="s">
        <v>479</v>
      </c>
      <c r="G47" s="111" t="s">
        <v>370</v>
      </c>
      <c r="H47" s="203">
        <v>0</v>
      </c>
      <c r="I47" s="297"/>
    </row>
    <row r="48" spans="4:9" ht="22.5">
      <c r="D48" s="290"/>
      <c r="E48" s="223" t="s">
        <v>371</v>
      </c>
      <c r="F48" s="110" t="s">
        <v>480</v>
      </c>
      <c r="G48" s="111" t="s">
        <v>370</v>
      </c>
      <c r="H48" s="203">
        <v>7.212</v>
      </c>
      <c r="I48" s="297"/>
    </row>
    <row r="49" spans="4:9" ht="15" customHeight="1">
      <c r="D49" s="290"/>
      <c r="E49" s="223" t="s">
        <v>329</v>
      </c>
      <c r="F49" s="110" t="s">
        <v>481</v>
      </c>
      <c r="G49" s="111" t="s">
        <v>370</v>
      </c>
      <c r="H49" s="203">
        <v>0</v>
      </c>
      <c r="I49" s="297"/>
    </row>
    <row r="50" spans="4:9" ht="22.5">
      <c r="D50" s="290"/>
      <c r="E50" s="223" t="s">
        <v>373</v>
      </c>
      <c r="F50" s="110" t="s">
        <v>482</v>
      </c>
      <c r="G50" s="111" t="s">
        <v>372</v>
      </c>
      <c r="H50" s="202">
        <v>2</v>
      </c>
      <c r="I50" s="297"/>
    </row>
    <row r="51" spans="4:9" ht="22.5">
      <c r="D51" s="290"/>
      <c r="E51" s="223" t="s">
        <v>374</v>
      </c>
      <c r="F51" s="110" t="s">
        <v>483</v>
      </c>
      <c r="G51" s="111" t="s">
        <v>372</v>
      </c>
      <c r="H51" s="202">
        <v>0</v>
      </c>
      <c r="I51" s="297"/>
    </row>
    <row r="52" spans="4:9" ht="15" customHeight="1">
      <c r="D52" s="290"/>
      <c r="E52" s="223" t="s">
        <v>375</v>
      </c>
      <c r="F52" s="110" t="s">
        <v>484</v>
      </c>
      <c r="G52" s="111" t="s">
        <v>473</v>
      </c>
      <c r="H52" s="204">
        <v>0</v>
      </c>
      <c r="I52" s="297"/>
    </row>
    <row r="53" spans="4:9" ht="15" customHeight="1">
      <c r="D53" s="290"/>
      <c r="E53" s="223" t="s">
        <v>376</v>
      </c>
      <c r="F53" s="110" t="s">
        <v>485</v>
      </c>
      <c r="G53" s="111" t="s">
        <v>473</v>
      </c>
      <c r="H53" s="204">
        <v>0</v>
      </c>
      <c r="I53" s="297"/>
    </row>
    <row r="54" spans="4:9" ht="22.5">
      <c r="D54" s="290"/>
      <c r="E54" s="223" t="s">
        <v>377</v>
      </c>
      <c r="F54" s="110" t="s">
        <v>401</v>
      </c>
      <c r="G54" s="111" t="s">
        <v>470</v>
      </c>
      <c r="H54" s="204">
        <v>3</v>
      </c>
      <c r="I54" s="297"/>
    </row>
    <row r="55" spans="4:9" ht="15" customHeight="1" thickBot="1">
      <c r="D55" s="290"/>
      <c r="E55" s="226" t="s">
        <v>420</v>
      </c>
      <c r="F55" s="123" t="s">
        <v>73</v>
      </c>
      <c r="G55" s="124"/>
      <c r="H55" s="337" t="s">
        <v>784</v>
      </c>
      <c r="I55" s="297"/>
    </row>
    <row r="56" spans="4:9" ht="11.25">
      <c r="D56" s="290"/>
      <c r="E56" s="107"/>
      <c r="F56" s="108"/>
      <c r="G56" s="109"/>
      <c r="H56" s="126"/>
      <c r="I56" s="297"/>
    </row>
    <row r="57" spans="4:9" ht="11.25">
      <c r="D57" s="315"/>
      <c r="E57" s="537"/>
      <c r="F57" s="537"/>
      <c r="G57" s="537"/>
      <c r="H57" s="537"/>
      <c r="I57" s="297"/>
    </row>
    <row r="58" spans="4:9" ht="12" thickBot="1">
      <c r="D58" s="316"/>
      <c r="E58" s="317"/>
      <c r="F58" s="317"/>
      <c r="G58" s="317"/>
      <c r="H58" s="317"/>
      <c r="I58" s="318"/>
    </row>
  </sheetData>
  <sheetProtection password="FA9C" sheet="1" formatColumns="0" formatRows="0"/>
  <mergeCells count="3">
    <mergeCell ref="E57:H57"/>
    <mergeCell ref="D8:I8"/>
    <mergeCell ref="D9:I9"/>
  </mergeCells>
  <dataValidations count="4">
    <dataValidation type="textLength" operator="lessThanOrEqual" allowBlank="1" showInputMessage="1" showErrorMessage="1" sqref="H55:H56">
      <formula1>300</formula1>
    </dataValidation>
    <dataValidation type="decimal" allowBlank="1" showInputMessage="1" showErrorMessage="1" error="Значение должно быть действительным числом" sqref="H39:H41 H15 H17:H18 H20:H37 H43:H54">
      <formula1>-999999999</formula1>
      <formula2>999999999999</formula2>
    </dataValidation>
    <dataValidation type="decimal" allowBlank="1" showInputMessage="1" showErrorMessage="1" sqref="H16 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8" location="'ВО показатели'!A1" tooltip="Добавить запись" display="Добавить запись"/>
  </hyperlink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E6">
      <selection activeCell="I34" sqref="I34"/>
    </sheetView>
  </sheetViews>
  <sheetFormatPr defaultColWidth="9.140625" defaultRowHeight="11.25"/>
  <cols>
    <col min="1" max="1" width="8.00390625" style="76" hidden="1" customWidth="1"/>
    <col min="2" max="2" width="66.8515625" style="76" hidden="1" customWidth="1"/>
    <col min="3" max="3" width="3.57421875" style="150" customWidth="1"/>
    <col min="4" max="4" width="15.140625" style="150" bestFit="1" customWidth="1"/>
    <col min="5" max="5" width="7.00390625" style="150" bestFit="1" customWidth="1"/>
    <col min="6" max="6" width="36.7109375" style="150" customWidth="1"/>
    <col min="7" max="7" width="56.00390625" style="150" customWidth="1"/>
    <col min="8" max="8" width="19.140625" style="150" customWidth="1"/>
    <col min="9" max="9" width="27.57421875" style="150" customWidth="1"/>
    <col min="10" max="10" width="3.28125" style="163" customWidth="1"/>
    <col min="11" max="31" width="9.140625" style="153" customWidth="1"/>
    <col min="32" max="32" width="14.57421875" style="153" customWidth="1"/>
    <col min="33" max="16384" width="9.140625" style="153" customWidth="1"/>
  </cols>
  <sheetData>
    <row r="1" spans="1:11" s="75" customFormat="1" ht="11.25" hidden="1">
      <c r="A1" s="61"/>
      <c r="B1" s="61"/>
      <c r="E1" s="76"/>
      <c r="F1" s="76"/>
      <c r="G1" s="62"/>
      <c r="H1" s="62"/>
      <c r="I1" s="62"/>
      <c r="J1" s="149"/>
      <c r="K1" s="62"/>
    </row>
    <row r="2" spans="1:38" s="150" customFormat="1" ht="11.25" hidden="1">
      <c r="A2" s="61"/>
      <c r="B2" s="61"/>
      <c r="E2" s="151"/>
      <c r="F2" s="76"/>
      <c r="G2" s="62"/>
      <c r="H2" s="62"/>
      <c r="I2" s="62"/>
      <c r="J2" s="149"/>
      <c r="K2" s="152"/>
      <c r="L2" s="153"/>
      <c r="M2" s="153"/>
      <c r="N2" s="153"/>
      <c r="O2" s="76"/>
      <c r="P2" s="76"/>
      <c r="Q2" s="76"/>
      <c r="R2" s="60"/>
      <c r="S2" s="154"/>
      <c r="T2" s="155"/>
      <c r="U2" s="156"/>
      <c r="V2" s="156"/>
      <c r="W2" s="156"/>
      <c r="X2" s="157"/>
      <c r="Y2" s="78"/>
      <c r="AB2" s="76"/>
      <c r="AC2" s="75"/>
      <c r="AD2" s="76"/>
      <c r="AE2" s="60"/>
      <c r="AF2" s="158"/>
      <c r="AG2" s="155"/>
      <c r="AH2" s="159"/>
      <c r="AI2" s="159"/>
      <c r="AJ2" s="159"/>
      <c r="AK2" s="160"/>
      <c r="AL2" s="78"/>
    </row>
    <row r="3" spans="1:11" ht="11.25" hidden="1">
      <c r="A3" s="61"/>
      <c r="B3" s="79"/>
      <c r="E3" s="151"/>
      <c r="F3" s="76"/>
      <c r="G3" s="76"/>
      <c r="H3" s="76"/>
      <c r="I3" s="76"/>
      <c r="J3" s="161"/>
      <c r="K3" s="152"/>
    </row>
    <row r="4" spans="1:10" ht="11.25" hidden="1">
      <c r="A4" s="61"/>
      <c r="B4" s="61"/>
      <c r="E4" s="151"/>
      <c r="F4" s="151"/>
      <c r="G4" s="151"/>
      <c r="H4" s="151"/>
      <c r="I4" s="151"/>
      <c r="J4" s="161"/>
    </row>
    <row r="5" spans="3:11" ht="11.25" hidden="1">
      <c r="C5" s="162"/>
      <c r="D5" s="162"/>
      <c r="K5" s="164"/>
    </row>
    <row r="6" spans="3:11" ht="15.75" customHeight="1">
      <c r="C6" s="162"/>
      <c r="D6" s="400" t="str">
        <f>codeTemplates</f>
        <v>Факт ВО</v>
      </c>
      <c r="K6" s="164"/>
    </row>
    <row r="7" spans="1:10" s="165" customFormat="1" ht="23.25" customHeight="1">
      <c r="A7" s="76"/>
      <c r="B7" s="76"/>
      <c r="C7" s="150"/>
      <c r="D7" s="497"/>
      <c r="E7" s="497"/>
      <c r="F7" s="497"/>
      <c r="G7" s="497"/>
      <c r="H7" s="497"/>
      <c r="I7" s="497"/>
      <c r="J7" s="497"/>
    </row>
    <row r="8" spans="1:10" s="165" customFormat="1" ht="16.5" customHeight="1">
      <c r="A8" s="76"/>
      <c r="B8" s="76"/>
      <c r="C8" s="150"/>
      <c r="D8" s="498" t="s">
        <v>780</v>
      </c>
      <c r="E8" s="499"/>
      <c r="F8" s="499"/>
      <c r="G8" s="499"/>
      <c r="H8" s="499"/>
      <c r="I8" s="499"/>
      <c r="J8" s="500"/>
    </row>
    <row r="9" spans="1:10" s="165" customFormat="1" ht="16.5" customHeight="1" thickBot="1">
      <c r="A9" s="76"/>
      <c r="B9" s="76"/>
      <c r="C9" s="150"/>
      <c r="D9" s="528" t="str">
        <f>IF(org="","",IF(fil="",org,org&amp;" ("&amp;fil&amp;")"))</f>
        <v>ОАО " БЕЛГОРОДАСБЕСТОЦЕМЕНТ"</v>
      </c>
      <c r="E9" s="529"/>
      <c r="F9" s="529"/>
      <c r="G9" s="529"/>
      <c r="H9" s="529"/>
      <c r="I9" s="529"/>
      <c r="J9" s="530"/>
    </row>
    <row r="10" spans="1:10" s="165" customFormat="1" ht="11.25">
      <c r="A10" s="76"/>
      <c r="B10" s="76"/>
      <c r="C10" s="150"/>
      <c r="D10" s="196"/>
      <c r="E10" s="97"/>
      <c r="F10" s="97"/>
      <c r="G10" s="97"/>
      <c r="H10" s="97"/>
      <c r="I10" s="97"/>
      <c r="J10" s="201"/>
    </row>
    <row r="11" spans="1:10" s="165" customFormat="1" ht="11.25">
      <c r="A11" s="76"/>
      <c r="B11" s="76"/>
      <c r="C11" s="150"/>
      <c r="D11" s="305"/>
      <c r="E11" s="293"/>
      <c r="F11" s="293"/>
      <c r="G11" s="293"/>
      <c r="H11" s="293"/>
      <c r="I11" s="293"/>
      <c r="J11" s="319"/>
    </row>
    <row r="12" spans="1:10" s="165" customFormat="1" ht="15" customHeight="1" thickBot="1">
      <c r="A12" s="76"/>
      <c r="B12" s="76"/>
      <c r="C12" s="150"/>
      <c r="D12" s="300"/>
      <c r="E12" s="209" t="s">
        <v>552</v>
      </c>
      <c r="F12" s="527" t="s">
        <v>378</v>
      </c>
      <c r="G12" s="527"/>
      <c r="H12" s="209" t="s">
        <v>157</v>
      </c>
      <c r="I12" s="361" t="s">
        <v>331</v>
      </c>
      <c r="J12" s="320"/>
    </row>
    <row r="13" spans="1:10" s="165" customFormat="1" ht="15" customHeight="1">
      <c r="A13" s="76"/>
      <c r="B13" s="76"/>
      <c r="C13" s="150"/>
      <c r="D13" s="300"/>
      <c r="E13" s="222">
        <v>1</v>
      </c>
      <c r="F13" s="541">
        <f>E13+1</f>
        <v>2</v>
      </c>
      <c r="G13" s="541"/>
      <c r="H13" s="222">
        <f>F13+1</f>
        <v>3</v>
      </c>
      <c r="I13" s="222">
        <f>H13+1</f>
        <v>4</v>
      </c>
      <c r="J13" s="321"/>
    </row>
    <row r="14" spans="1:10" s="165" customFormat="1" ht="15" customHeight="1">
      <c r="A14" s="76"/>
      <c r="B14" s="76"/>
      <c r="C14" s="150"/>
      <c r="D14" s="300"/>
      <c r="E14" s="369">
        <v>1</v>
      </c>
      <c r="F14" s="542" t="s">
        <v>379</v>
      </c>
      <c r="G14" s="542"/>
      <c r="H14" s="370"/>
      <c r="I14" s="374">
        <f>SUMIF(G15:G23,G15,I15:I23)</f>
        <v>0</v>
      </c>
      <c r="J14" s="320"/>
    </row>
    <row r="15" spans="4:10" ht="15" customHeight="1" hidden="1">
      <c r="D15" s="303"/>
      <c r="E15" s="539" t="s">
        <v>198</v>
      </c>
      <c r="F15" s="543"/>
      <c r="G15" s="167" t="s">
        <v>380</v>
      </c>
      <c r="H15" s="168"/>
      <c r="I15" s="375"/>
      <c r="J15" s="322"/>
    </row>
    <row r="16" spans="4:10" ht="15" customHeight="1" hidden="1">
      <c r="D16" s="303"/>
      <c r="E16" s="539"/>
      <c r="F16" s="543"/>
      <c r="G16" s="167" t="s">
        <v>403</v>
      </c>
      <c r="H16" s="169"/>
      <c r="I16" s="376"/>
      <c r="J16" s="322"/>
    </row>
    <row r="17" spans="4:10" ht="15" customHeight="1" hidden="1">
      <c r="D17" s="303"/>
      <c r="E17" s="539"/>
      <c r="F17" s="543"/>
      <c r="G17" s="167" t="s">
        <v>402</v>
      </c>
      <c r="H17" s="168"/>
      <c r="I17" s="375"/>
      <c r="J17" s="322"/>
    </row>
    <row r="18" spans="4:10" ht="15" customHeight="1" hidden="1">
      <c r="D18" s="303"/>
      <c r="E18" s="539"/>
      <c r="F18" s="543"/>
      <c r="G18" s="167" t="s">
        <v>381</v>
      </c>
      <c r="H18" s="168"/>
      <c r="I18" s="377"/>
      <c r="J18" s="322"/>
    </row>
    <row r="19" spans="1:10" s="77" customFormat="1" ht="15" customHeight="1">
      <c r="A19" s="76"/>
      <c r="B19" s="76"/>
      <c r="D19" s="336"/>
      <c r="E19" s="540" t="s">
        <v>30</v>
      </c>
      <c r="F19" s="538"/>
      <c r="G19" s="114" t="s">
        <v>380</v>
      </c>
      <c r="H19" s="111" t="s">
        <v>155</v>
      </c>
      <c r="I19" s="401">
        <v>0</v>
      </c>
      <c r="J19" s="324"/>
    </row>
    <row r="20" spans="1:10" s="77" customFormat="1" ht="15" customHeight="1">
      <c r="A20" s="76"/>
      <c r="B20" s="76"/>
      <c r="D20" s="99"/>
      <c r="E20" s="540"/>
      <c r="F20" s="538"/>
      <c r="G20" s="114" t="s">
        <v>403</v>
      </c>
      <c r="H20" s="334"/>
      <c r="I20" s="402">
        <v>0</v>
      </c>
      <c r="J20" s="324"/>
    </row>
    <row r="21" spans="1:10" s="77" customFormat="1" ht="15" customHeight="1">
      <c r="A21" s="76"/>
      <c r="B21" s="76"/>
      <c r="D21" s="99"/>
      <c r="E21" s="540"/>
      <c r="F21" s="538"/>
      <c r="G21" s="114" t="s">
        <v>402</v>
      </c>
      <c r="H21" s="111" t="s">
        <v>155</v>
      </c>
      <c r="I21" s="378">
        <f>IF(I20="",0,IF(I20=0,0,I19/I20))</f>
        <v>0</v>
      </c>
      <c r="J21" s="324"/>
    </row>
    <row r="22" spans="1:10" s="77" customFormat="1" ht="15" customHeight="1">
      <c r="A22" s="76"/>
      <c r="B22" s="76"/>
      <c r="D22" s="99"/>
      <c r="E22" s="540"/>
      <c r="F22" s="538"/>
      <c r="G22" s="114" t="s">
        <v>381</v>
      </c>
      <c r="H22" s="111" t="s">
        <v>351</v>
      </c>
      <c r="I22" s="335"/>
      <c r="J22" s="324"/>
    </row>
    <row r="23" spans="4:10" ht="11.25">
      <c r="D23" s="303"/>
      <c r="E23" s="368"/>
      <c r="F23" s="119" t="s">
        <v>368</v>
      </c>
      <c r="G23" s="125"/>
      <c r="H23" s="125"/>
      <c r="I23" s="379"/>
      <c r="J23" s="322"/>
    </row>
    <row r="24" spans="1:10" s="165" customFormat="1" ht="15" customHeight="1">
      <c r="A24" s="76"/>
      <c r="B24" s="76"/>
      <c r="C24" s="150"/>
      <c r="D24" s="300"/>
      <c r="E24" s="367">
        <v>2</v>
      </c>
      <c r="F24" s="545" t="s">
        <v>382</v>
      </c>
      <c r="G24" s="545"/>
      <c r="H24" s="116"/>
      <c r="I24" s="380">
        <f>SUMIF(G25:G33,G25,I25:I33)</f>
        <v>0</v>
      </c>
      <c r="J24" s="320"/>
    </row>
    <row r="25" spans="4:10" ht="15" customHeight="1" hidden="1">
      <c r="D25" s="303"/>
      <c r="E25" s="539" t="s">
        <v>417</v>
      </c>
      <c r="F25" s="543"/>
      <c r="G25" s="167" t="s">
        <v>380</v>
      </c>
      <c r="H25" s="168"/>
      <c r="I25" s="375"/>
      <c r="J25" s="322"/>
    </row>
    <row r="26" spans="4:10" ht="15" customHeight="1" hidden="1">
      <c r="D26" s="303"/>
      <c r="E26" s="539"/>
      <c r="F26" s="543"/>
      <c r="G26" s="167" t="s">
        <v>403</v>
      </c>
      <c r="H26" s="169"/>
      <c r="I26" s="376"/>
      <c r="J26" s="322"/>
    </row>
    <row r="27" spans="4:10" ht="15" customHeight="1" hidden="1">
      <c r="D27" s="303"/>
      <c r="E27" s="539"/>
      <c r="F27" s="543"/>
      <c r="G27" s="167" t="s">
        <v>402</v>
      </c>
      <c r="H27" s="168"/>
      <c r="I27" s="375"/>
      <c r="J27" s="322"/>
    </row>
    <row r="28" spans="4:10" ht="15" customHeight="1" hidden="1">
      <c r="D28" s="303"/>
      <c r="E28" s="539"/>
      <c r="F28" s="543"/>
      <c r="G28" s="167" t="s">
        <v>381</v>
      </c>
      <c r="H28" s="168"/>
      <c r="I28" s="377"/>
      <c r="J28" s="322"/>
    </row>
    <row r="29" spans="1:10" s="77" customFormat="1" ht="15" customHeight="1">
      <c r="A29" s="76"/>
      <c r="B29" s="76"/>
      <c r="D29" s="336"/>
      <c r="E29" s="540" t="s">
        <v>80</v>
      </c>
      <c r="F29" s="538"/>
      <c r="G29" s="114" t="s">
        <v>380</v>
      </c>
      <c r="H29" s="111" t="s">
        <v>155</v>
      </c>
      <c r="I29" s="401">
        <v>0</v>
      </c>
      <c r="J29" s="324"/>
    </row>
    <row r="30" spans="1:10" s="77" customFormat="1" ht="15" customHeight="1">
      <c r="A30" s="76"/>
      <c r="B30" s="76"/>
      <c r="D30" s="99"/>
      <c r="E30" s="540"/>
      <c r="F30" s="538"/>
      <c r="G30" s="114" t="s">
        <v>403</v>
      </c>
      <c r="H30" s="334"/>
      <c r="I30" s="402">
        <v>0</v>
      </c>
      <c r="J30" s="324"/>
    </row>
    <row r="31" spans="1:10" s="77" customFormat="1" ht="15" customHeight="1">
      <c r="A31" s="76"/>
      <c r="B31" s="76"/>
      <c r="D31" s="99"/>
      <c r="E31" s="540"/>
      <c r="F31" s="538"/>
      <c r="G31" s="114" t="s">
        <v>402</v>
      </c>
      <c r="H31" s="111" t="s">
        <v>155</v>
      </c>
      <c r="I31" s="378">
        <f>IF(I30="",0,IF(I30=0,0,I29/I30))</f>
        <v>0</v>
      </c>
      <c r="J31" s="324"/>
    </row>
    <row r="32" spans="1:10" s="77" customFormat="1" ht="15" customHeight="1">
      <c r="A32" s="76"/>
      <c r="B32" s="76"/>
      <c r="D32" s="99"/>
      <c r="E32" s="540"/>
      <c r="F32" s="538"/>
      <c r="G32" s="114" t="s">
        <v>381</v>
      </c>
      <c r="H32" s="111" t="s">
        <v>351</v>
      </c>
      <c r="I32" s="335"/>
      <c r="J32" s="324"/>
    </row>
    <row r="33" spans="4:10" ht="15" customHeight="1">
      <c r="D33" s="303"/>
      <c r="E33" s="368"/>
      <c r="F33" s="119" t="s">
        <v>368</v>
      </c>
      <c r="G33" s="125"/>
      <c r="H33" s="125"/>
      <c r="I33" s="379"/>
      <c r="J33" s="322"/>
    </row>
    <row r="34" spans="1:10" s="165" customFormat="1" ht="22.5" customHeight="1">
      <c r="A34" s="76"/>
      <c r="B34" s="76"/>
      <c r="C34" s="150"/>
      <c r="D34" s="300"/>
      <c r="E34" s="367">
        <v>3</v>
      </c>
      <c r="F34" s="545" t="s">
        <v>388</v>
      </c>
      <c r="G34" s="545"/>
      <c r="H34" s="116"/>
      <c r="I34" s="380">
        <f>SUMIF(G35:G43,G35,I35:I43)</f>
        <v>76.93</v>
      </c>
      <c r="J34" s="320"/>
    </row>
    <row r="35" spans="4:10" ht="15" customHeight="1" hidden="1">
      <c r="D35" s="303"/>
      <c r="E35" s="539" t="s">
        <v>418</v>
      </c>
      <c r="F35" s="543"/>
      <c r="G35" s="167" t="s">
        <v>380</v>
      </c>
      <c r="H35" s="168"/>
      <c r="I35" s="375"/>
      <c r="J35" s="322"/>
    </row>
    <row r="36" spans="4:10" ht="15" customHeight="1" hidden="1">
      <c r="D36" s="303"/>
      <c r="E36" s="539"/>
      <c r="F36" s="543"/>
      <c r="G36" s="167" t="s">
        <v>403</v>
      </c>
      <c r="H36" s="169"/>
      <c r="I36" s="376"/>
      <c r="J36" s="322"/>
    </row>
    <row r="37" spans="4:10" ht="15" customHeight="1" hidden="1">
      <c r="D37" s="303"/>
      <c r="E37" s="539"/>
      <c r="F37" s="543"/>
      <c r="G37" s="167" t="s">
        <v>402</v>
      </c>
      <c r="H37" s="168"/>
      <c r="I37" s="375"/>
      <c r="J37" s="322"/>
    </row>
    <row r="38" spans="4:10" ht="15" customHeight="1" hidden="1">
      <c r="D38" s="303"/>
      <c r="E38" s="539"/>
      <c r="F38" s="543"/>
      <c r="G38" s="167" t="s">
        <v>381</v>
      </c>
      <c r="H38" s="168"/>
      <c r="I38" s="377"/>
      <c r="J38" s="322"/>
    </row>
    <row r="39" spans="1:10" s="77" customFormat="1" ht="15" customHeight="1">
      <c r="A39" s="76"/>
      <c r="B39" s="76"/>
      <c r="D39" s="336"/>
      <c r="E39" s="540" t="s">
        <v>184</v>
      </c>
      <c r="F39" s="538"/>
      <c r="G39" s="114" t="s">
        <v>380</v>
      </c>
      <c r="H39" s="111" t="s">
        <v>155</v>
      </c>
      <c r="I39" s="401">
        <v>76.93</v>
      </c>
      <c r="J39" s="324"/>
    </row>
    <row r="40" spans="1:10" s="77" customFormat="1" ht="15" customHeight="1">
      <c r="A40" s="76"/>
      <c r="B40" s="76"/>
      <c r="D40" s="99"/>
      <c r="E40" s="540"/>
      <c r="F40" s="538"/>
      <c r="G40" s="114" t="s">
        <v>403</v>
      </c>
      <c r="H40" s="334"/>
      <c r="I40" s="402"/>
      <c r="J40" s="324"/>
    </row>
    <row r="41" spans="1:10" s="77" customFormat="1" ht="15" customHeight="1">
      <c r="A41" s="76"/>
      <c r="B41" s="76"/>
      <c r="D41" s="99"/>
      <c r="E41" s="540"/>
      <c r="F41" s="538"/>
      <c r="G41" s="114" t="s">
        <v>402</v>
      </c>
      <c r="H41" s="111" t="s">
        <v>155</v>
      </c>
      <c r="I41" s="378">
        <f>IF(I40="",0,IF(I40=0,0,I39/I40))</f>
        <v>0</v>
      </c>
      <c r="J41" s="324"/>
    </row>
    <row r="42" spans="1:10" s="77" customFormat="1" ht="15" customHeight="1">
      <c r="A42" s="76"/>
      <c r="B42" s="76"/>
      <c r="D42" s="99"/>
      <c r="E42" s="540"/>
      <c r="F42" s="538"/>
      <c r="G42" s="114" t="s">
        <v>381</v>
      </c>
      <c r="H42" s="111" t="s">
        <v>351</v>
      </c>
      <c r="I42" s="335"/>
      <c r="J42" s="324"/>
    </row>
    <row r="43" spans="4:10" ht="15" customHeight="1" thickBot="1">
      <c r="D43" s="303"/>
      <c r="E43" s="371"/>
      <c r="F43" s="372" t="s">
        <v>368</v>
      </c>
      <c r="G43" s="373"/>
      <c r="H43" s="373"/>
      <c r="I43" s="381"/>
      <c r="J43" s="322"/>
    </row>
    <row r="44" spans="4:10" ht="11.25">
      <c r="D44" s="304"/>
      <c r="E44" s="170"/>
      <c r="F44" s="170"/>
      <c r="G44" s="170"/>
      <c r="H44" s="170"/>
      <c r="I44" s="170"/>
      <c r="J44" s="322"/>
    </row>
    <row r="45" spans="1:10" s="150" customFormat="1" ht="11.25">
      <c r="A45" s="76"/>
      <c r="B45" s="76"/>
      <c r="D45" s="304"/>
      <c r="E45" s="537"/>
      <c r="F45" s="537"/>
      <c r="G45" s="537"/>
      <c r="H45" s="537"/>
      <c r="I45" s="537"/>
      <c r="J45" s="544"/>
    </row>
    <row r="46" spans="4:10" ht="12" thickBot="1">
      <c r="D46" s="308"/>
      <c r="E46" s="309"/>
      <c r="F46" s="309"/>
      <c r="G46" s="309"/>
      <c r="H46" s="309"/>
      <c r="I46" s="309"/>
      <c r="J46" s="323"/>
    </row>
  </sheetData>
  <sheetProtection password="FA9C" sheet="1" formatColumns="0" formatRows="0"/>
  <mergeCells count="21">
    <mergeCell ref="F35:F38"/>
    <mergeCell ref="F39:F42"/>
    <mergeCell ref="D7:J7"/>
    <mergeCell ref="D8:J8"/>
    <mergeCell ref="D9:J9"/>
    <mergeCell ref="E45:J45"/>
    <mergeCell ref="F24:G24"/>
    <mergeCell ref="F34:G34"/>
    <mergeCell ref="E25:E28"/>
    <mergeCell ref="F25:F28"/>
    <mergeCell ref="E39:E42"/>
    <mergeCell ref="E35:E38"/>
    <mergeCell ref="F29:F32"/>
    <mergeCell ref="E15:E18"/>
    <mergeCell ref="F12:G12"/>
    <mergeCell ref="E19:E22"/>
    <mergeCell ref="F13:G13"/>
    <mergeCell ref="F14:G14"/>
    <mergeCell ref="F15:F18"/>
    <mergeCell ref="F19:F22"/>
    <mergeCell ref="E29:E32"/>
  </mergeCells>
  <dataValidations count="3">
    <dataValidation type="decimal" allowBlank="1" showInputMessage="1" showErrorMessage="1" error="Значение должно быть действительным числом" sqref="I35:I36 I25:I26 I15:I1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42 I32 I22">
      <formula1>kind_of_purchase_method</formula1>
    </dataValidation>
  </dataValidations>
  <hyperlinks>
    <hyperlink ref="F43" location="'ВО показатели (2)'!A1" tooltip="Добавить запись" display="Добавить запись"/>
    <hyperlink ref="F33" location="'ВО показатели (2)'!A1" tooltip="Добавить запись" display="Добавить запись"/>
    <hyperlink ref="F23" location="'ВО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2"/>
  <sheetViews>
    <sheetView showGridLines="0" zoomScale="80" zoomScaleNormal="80" zoomScalePageLayoutView="0" workbookViewId="0" topLeftCell="C5">
      <selection activeCell="G15" sqref="G15"/>
    </sheetView>
  </sheetViews>
  <sheetFormatPr defaultColWidth="9.140625" defaultRowHeight="11.25"/>
  <cols>
    <col min="1" max="2" width="0" style="45" hidden="1" customWidth="1"/>
    <col min="3" max="3" width="3.140625" style="45" customWidth="1"/>
    <col min="4" max="4" width="15.7109375" style="45" customWidth="1"/>
    <col min="5" max="5" width="7.00390625" style="45" bestFit="1" customWidth="1"/>
    <col min="6" max="6" width="47.8515625" style="45" customWidth="1"/>
    <col min="7" max="7" width="36.57421875" style="45" customWidth="1"/>
    <col min="8" max="8" width="17.8515625" style="45" customWidth="1"/>
    <col min="9" max="9" width="17.00390625" style="45" bestFit="1" customWidth="1"/>
    <col min="10" max="10" width="17.8515625" style="45" customWidth="1"/>
    <col min="11" max="11" width="41.140625" style="45" customWidth="1"/>
    <col min="12" max="16384" width="9.140625" style="45" customWidth="1"/>
  </cols>
  <sheetData>
    <row r="1" ht="15" customHeight="1" hidden="1"/>
    <row r="2" ht="11.25" hidden="1"/>
    <row r="3" ht="11.25" hidden="1"/>
    <row r="4" ht="11.25" hidden="1"/>
    <row r="5" ht="20.25" customHeight="1">
      <c r="D5" s="400"/>
    </row>
    <row r="6" spans="4:12" ht="15" customHeight="1">
      <c r="D6" s="547" t="s">
        <v>764</v>
      </c>
      <c r="E6" s="548"/>
      <c r="F6" s="548"/>
      <c r="G6" s="548"/>
      <c r="H6" s="548"/>
      <c r="I6" s="548"/>
      <c r="J6" s="548"/>
      <c r="K6" s="548"/>
      <c r="L6" s="549"/>
    </row>
    <row r="7" spans="4:12" ht="15.75" customHeight="1" thickBot="1">
      <c r="D7" s="550">
        <f>IF(org="","",IF(fil="",org,org&amp;" ("&amp;fil&amp;")"))</f>
      </c>
      <c r="E7" s="551"/>
      <c r="F7" s="551"/>
      <c r="G7" s="551"/>
      <c r="H7" s="551"/>
      <c r="I7" s="551"/>
      <c r="J7" s="551"/>
      <c r="K7" s="551"/>
      <c r="L7" s="552"/>
    </row>
    <row r="8" spans="5:11" ht="15.75" customHeight="1">
      <c r="E8" s="409"/>
      <c r="F8" s="409"/>
      <c r="H8" s="409"/>
      <c r="I8" s="409"/>
      <c r="J8" s="409"/>
      <c r="K8" s="409"/>
    </row>
    <row r="9" spans="4:12" ht="15.75" customHeight="1">
      <c r="D9" s="410"/>
      <c r="E9" s="411"/>
      <c r="F9" s="412"/>
      <c r="G9" s="411"/>
      <c r="H9" s="411"/>
      <c r="I9" s="411"/>
      <c r="J9" s="411"/>
      <c r="K9" s="411"/>
      <c r="L9" s="413"/>
    </row>
    <row r="10" spans="4:12" ht="34.5" customHeight="1" thickBot="1">
      <c r="D10" s="315"/>
      <c r="E10" s="553" t="s">
        <v>765</v>
      </c>
      <c r="F10" s="554"/>
      <c r="G10" s="554"/>
      <c r="H10" s="554"/>
      <c r="I10" s="554"/>
      <c r="J10" s="554"/>
      <c r="K10" s="555"/>
      <c r="L10" s="324"/>
    </row>
    <row r="11" spans="4:12" ht="15" customHeight="1">
      <c r="D11" s="315"/>
      <c r="E11" s="414"/>
      <c r="F11" s="414"/>
      <c r="H11" s="414"/>
      <c r="I11" s="414"/>
      <c r="J11" s="414"/>
      <c r="K11" s="414"/>
      <c r="L11" s="324"/>
    </row>
    <row r="12" spans="4:12" ht="36" customHeight="1" thickBot="1">
      <c r="D12" s="315"/>
      <c r="E12" s="415" t="s">
        <v>552</v>
      </c>
      <c r="F12" s="415" t="s">
        <v>766</v>
      </c>
      <c r="G12" s="416" t="s">
        <v>767</v>
      </c>
      <c r="H12" s="416" t="s">
        <v>768</v>
      </c>
      <c r="I12" s="416" t="s">
        <v>769</v>
      </c>
      <c r="J12" s="416" t="s">
        <v>770</v>
      </c>
      <c r="K12" s="417" t="s">
        <v>781</v>
      </c>
      <c r="L12" s="324"/>
    </row>
    <row r="13" spans="4:12" ht="15" customHeight="1">
      <c r="D13" s="314"/>
      <c r="E13" s="418">
        <v>1</v>
      </c>
      <c r="F13" s="418">
        <f>E13+1</f>
        <v>2</v>
      </c>
      <c r="G13" s="418" t="s">
        <v>353</v>
      </c>
      <c r="H13" s="419">
        <v>4</v>
      </c>
      <c r="I13" s="419">
        <v>5</v>
      </c>
      <c r="J13" s="419">
        <v>6</v>
      </c>
      <c r="K13" s="419">
        <v>7</v>
      </c>
      <c r="L13" s="324"/>
    </row>
    <row r="14" spans="4:12" ht="15" customHeight="1">
      <c r="D14" s="314"/>
      <c r="E14" s="420">
        <v>1</v>
      </c>
      <c r="F14" s="556" t="s">
        <v>771</v>
      </c>
      <c r="G14" s="557"/>
      <c r="H14" s="557"/>
      <c r="I14" s="557"/>
      <c r="J14" s="557"/>
      <c r="K14" s="558"/>
      <c r="L14" s="324"/>
    </row>
    <row r="15" spans="4:12" ht="15" customHeight="1">
      <c r="D15" s="314"/>
      <c r="E15" s="421"/>
      <c r="F15" s="422" t="s">
        <v>772</v>
      </c>
      <c r="G15" s="423"/>
      <c r="H15" s="424"/>
      <c r="I15" s="423"/>
      <c r="J15" s="424"/>
      <c r="K15" s="425" t="s">
        <v>351</v>
      </c>
      <c r="L15" s="324"/>
    </row>
    <row r="16" spans="4:12" ht="15" customHeight="1" hidden="1">
      <c r="D16" s="314"/>
      <c r="E16" s="426" t="s">
        <v>350</v>
      </c>
      <c r="F16" s="427"/>
      <c r="G16" s="427"/>
      <c r="H16" s="427"/>
      <c r="I16" s="427"/>
      <c r="J16" s="427"/>
      <c r="K16" s="428"/>
      <c r="L16" s="324"/>
    </row>
    <row r="17" spans="4:12" ht="15" customHeight="1" thickBot="1">
      <c r="D17" s="314" t="s">
        <v>214</v>
      </c>
      <c r="E17" s="429"/>
      <c r="F17" s="430"/>
      <c r="G17" s="431"/>
      <c r="H17" s="431"/>
      <c r="I17" s="431"/>
      <c r="J17" s="431"/>
      <c r="K17" s="432"/>
      <c r="L17" s="324"/>
    </row>
    <row r="18" spans="4:12" ht="11.25">
      <c r="D18" s="315"/>
      <c r="E18" s="409"/>
      <c r="F18" s="409"/>
      <c r="H18" s="409"/>
      <c r="I18" s="409"/>
      <c r="J18" s="409"/>
      <c r="K18" s="409"/>
      <c r="L18" s="324"/>
    </row>
    <row r="19" spans="4:12" ht="22.5" customHeight="1">
      <c r="D19" s="315"/>
      <c r="E19" s="433"/>
      <c r="F19" s="546" t="s">
        <v>782</v>
      </c>
      <c r="G19" s="546"/>
      <c r="H19" s="546"/>
      <c r="I19" s="546"/>
      <c r="J19" s="546"/>
      <c r="K19" s="546"/>
      <c r="L19" s="324"/>
    </row>
    <row r="20" spans="4:12" ht="15" customHeight="1">
      <c r="D20" s="315"/>
      <c r="E20" s="433"/>
      <c r="F20" s="434"/>
      <c r="H20" s="434"/>
      <c r="I20" s="434"/>
      <c r="J20" s="434"/>
      <c r="K20" s="434"/>
      <c r="L20" s="324"/>
    </row>
    <row r="21" spans="4:12" ht="15" customHeight="1">
      <c r="D21" s="315"/>
      <c r="E21" s="433"/>
      <c r="F21" s="434"/>
      <c r="H21" s="434"/>
      <c r="I21" s="434"/>
      <c r="J21" s="434"/>
      <c r="K21" s="434"/>
      <c r="L21" s="324"/>
    </row>
    <row r="22" spans="4:12" ht="12" thickBot="1">
      <c r="D22" s="316"/>
      <c r="E22" s="317"/>
      <c r="F22" s="317"/>
      <c r="G22" s="317"/>
      <c r="H22" s="317"/>
      <c r="I22" s="317"/>
      <c r="J22" s="317"/>
      <c r="K22" s="317"/>
      <c r="L22" s="318"/>
    </row>
    <row r="25" ht="15" customHeight="1"/>
    <row r="26" ht="15" customHeight="1"/>
  </sheetData>
  <sheetProtection password="FA9C" sheet="1" formatColumns="0" formatRows="0"/>
  <mergeCells count="5">
    <mergeCell ref="F19:K19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5:J15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zoomScalePageLayoutView="0" workbookViewId="0" topLeftCell="C6">
      <selection activeCell="D7" activeCellId="1" sqref="A1 D7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4.25" customHeight="1">
      <c r="D6" s="400" t="str">
        <f>codeTemplates</f>
        <v>Факт ВО</v>
      </c>
    </row>
    <row r="7" spans="1:6" ht="20.25" customHeight="1">
      <c r="A7" s="51"/>
      <c r="B7" s="53"/>
      <c r="C7" s="51"/>
      <c r="D7" s="397"/>
      <c r="E7" s="398"/>
      <c r="F7" s="398"/>
    </row>
    <row r="8" spans="1:6" ht="14.25" customHeight="1">
      <c r="A8" s="51"/>
      <c r="B8" s="51"/>
      <c r="C8" s="51"/>
      <c r="D8" s="559" t="s">
        <v>149</v>
      </c>
      <c r="E8" s="560"/>
      <c r="F8" s="561"/>
    </row>
    <row r="9" spans="1:6" ht="14.25" customHeight="1" thickBot="1">
      <c r="A9" s="51"/>
      <c r="B9" s="51"/>
      <c r="C9" s="51"/>
      <c r="D9" s="562" t="str">
        <f>IF(org="","",IF(fil="",org,org&amp;" ("&amp;fil&amp;")"))</f>
        <v>ОАО " БЕЛГОРОДАСБЕСТОЦЕМЕНТ"</v>
      </c>
      <c r="E9" s="563"/>
      <c r="F9" s="564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326"/>
      <c r="E11" s="327"/>
      <c r="F11" s="330"/>
    </row>
    <row r="12" spans="4:6" ht="12" thickBot="1">
      <c r="D12" s="325"/>
      <c r="E12" s="264"/>
      <c r="F12" s="331"/>
    </row>
    <row r="13" spans="4:6" ht="12" thickBot="1">
      <c r="D13" s="328"/>
      <c r="E13" s="329"/>
      <c r="F13" s="332"/>
    </row>
  </sheetData>
  <sheetProtection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(балансы)</dc:title>
  <dc:subject>Показатели подлежащие раскрытию в сфере водоотведения и (или) очистки сточных вод (балансы)</dc:subject>
  <dc:creator>--</dc:creator>
  <cp:keywords/>
  <dc:description/>
  <cp:lastModifiedBy>User</cp:lastModifiedBy>
  <cp:lastPrinted>2012-08-21T04:52:17Z</cp:lastPrinted>
  <dcterms:created xsi:type="dcterms:W3CDTF">2004-05-21T07:18:45Z</dcterms:created>
  <dcterms:modified xsi:type="dcterms:W3CDTF">2012-08-27T10:18:14Z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